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412" windowHeight="8400" activeTab="0"/>
  </bookViews>
  <sheets>
    <sheet name="Instrukcja" sheetId="1" r:id="rId1"/>
    <sheet name="Dane" sheetId="2" r:id="rId2"/>
    <sheet name="Poziom wykonania zadań jp" sheetId="3" r:id="rId3"/>
    <sheet name="Poziom wykonania zadań z mat" sheetId="4" r:id="rId4"/>
    <sheet name="Opanowanie umiejętności przedm" sheetId="5" r:id="rId5"/>
    <sheet name="Opanowanie wymagań ogólnych j_p" sheetId="6" r:id="rId6"/>
    <sheet name="Opanowanie wymagań ogólnych mat" sheetId="7" r:id="rId7"/>
    <sheet name="Arkusz3" sheetId="8" r:id="rId8"/>
  </sheets>
  <definedNames>
    <definedName name="_xlnm.Print_Area" localSheetId="1">'Dane'!$A$1:$AQ$67</definedName>
  </definedNames>
  <calcPr fullCalcOnLoad="1"/>
</workbook>
</file>

<file path=xl/sharedStrings.xml><?xml version="1.0" encoding="utf-8"?>
<sst xmlns="http://schemas.openxmlformats.org/spreadsheetml/2006/main" count="94" uniqueCount="59">
  <si>
    <t>Suma</t>
  </si>
  <si>
    <t>LP</t>
  </si>
  <si>
    <t>Liczba uczniów ogółem:</t>
  </si>
  <si>
    <t>łatwość</t>
  </si>
  <si>
    <t>L_pkt możliwa do zdobycia</t>
  </si>
  <si>
    <t>Nr zad.</t>
  </si>
  <si>
    <t>Liczba pkt</t>
  </si>
  <si>
    <t>Obszar II Analiza i interpretacja tekstów kultury</t>
  </si>
  <si>
    <t>Obszar III Tworzenie wypowiedzi</t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</si>
  <si>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</si>
  <si>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</si>
  <si>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Ryszard Wodzisławski   konsultant ds. diagnostyki edukacyjnej W-M ODN w Elblągu</t>
  </si>
  <si>
    <t>Obszar I Odbiór wypowiedzi i wykorzystanie zawartych w nich informacji</t>
  </si>
  <si>
    <t>Średnia %</t>
  </si>
  <si>
    <t>JĘZYK POLSKI</t>
  </si>
  <si>
    <t>MATEMATYKA</t>
  </si>
  <si>
    <t>Suma pkt matematyka</t>
  </si>
  <si>
    <t>Suma pkt język polski</t>
  </si>
  <si>
    <t>Obszar wym_ogól</t>
  </si>
  <si>
    <t>III</t>
  </si>
  <si>
    <t>Wymagania ogólne język polski</t>
  </si>
  <si>
    <t>I. Odbiór wypowiedzi i wykorzystanie zawartych w nich informacji.</t>
  </si>
  <si>
    <t>II. Analiza i interpretacja tekstów kultury.</t>
  </si>
  <si>
    <t>III. Tworzenie wypowiedzi.</t>
  </si>
  <si>
    <t>IV</t>
  </si>
  <si>
    <t>I. Sprawność rachunkowa.</t>
  </si>
  <si>
    <t>II. Wykorzystanie i tworzenie informacji.</t>
  </si>
  <si>
    <t>III. Modelowanie matematyczne.</t>
  </si>
  <si>
    <t>IV. Rozumowanie i tworzenie strategii.</t>
  </si>
  <si>
    <t>Wymagania ogólne matematyka</t>
  </si>
  <si>
    <t>Obszar I. Sprawność rachunkowa.</t>
  </si>
  <si>
    <t>Obszar II. Wykorzystanie i tworzenie informacji.</t>
  </si>
  <si>
    <t>Obszar III. Modelowanie matematyczne.</t>
  </si>
  <si>
    <t>Obszar IV. Rozumowanie i tworzenie strategii.</t>
  </si>
  <si>
    <t>klasa</t>
  </si>
  <si>
    <t>5. Ewentualne uwagi, pytania lub propozycje proszę kierować na adres r.wodzislawski@wmodn.elblag.pl lub telefonicznie 55 625 72 88</t>
  </si>
  <si>
    <r>
      <t xml:space="preserve">2.Do arkusza "Dane" wpisujemy uzyskane przez uczniów punkty za poszczególne zadania  oraz w komórce </t>
    </r>
    <r>
      <rPr>
        <sz val="12"/>
        <color indexed="10"/>
        <rFont val="Times New Roman"/>
        <family val="1"/>
      </rPr>
      <t>E5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</si>
  <si>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Suma ogółem</t>
  </si>
  <si>
    <t>łatwość całego zadania 13</t>
  </si>
  <si>
    <t>Język polski</t>
  </si>
  <si>
    <t>Matematyka</t>
  </si>
  <si>
    <t>Zadania zamknięte</t>
  </si>
  <si>
    <t>Zadania otwarte</t>
  </si>
  <si>
    <t>13.1 Treść</t>
  </si>
  <si>
    <t>13.2 Styl</t>
  </si>
  <si>
    <t>12.3 Język</t>
  </si>
  <si>
    <t>13.4 Ortografia</t>
  </si>
  <si>
    <t>13.5 Interpunkcja</t>
  </si>
  <si>
    <t>Średnia % WOJEW.</t>
  </si>
  <si>
    <t>Średnia % KRAJ</t>
  </si>
  <si>
    <t>Część I</t>
  </si>
  <si>
    <t>wojew.</t>
  </si>
  <si>
    <t>kraj</t>
  </si>
  <si>
    <t>I</t>
  </si>
  <si>
    <t>II</t>
  </si>
  <si>
    <t>SPRAWDZIAN W KLASIE SZÓSTEJ SZKOŁY PODSTAWOWEJ - 5 kwiecień 2016</t>
  </si>
  <si>
    <t>12  ZZ</t>
  </si>
  <si>
    <t>7  ZO</t>
  </si>
  <si>
    <t>1. Przy pomocy tego skoroszytu można dokonać analizy wyników  sprawdzianu z 5 kwietnia 2016 r.   Wystarczy elementarna znajomość Excela.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</si>
</sst>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86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90"/>
    </xf>
    <xf numFmtId="2" fontId="33" fillId="0" borderId="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wrapText="1" shrinkToFit="1"/>
    </xf>
    <xf numFmtId="0" fontId="1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4" fillId="0" borderId="2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/>
    </xf>
    <xf numFmtId="2" fontId="3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2" fontId="34" fillId="0" borderId="36" xfId="0" applyNumberFormat="1" applyFont="1" applyFill="1" applyBorder="1" applyAlignment="1">
      <alignment horizontal="center"/>
    </xf>
    <xf numFmtId="0" fontId="34" fillId="24" borderId="26" xfId="0" applyFont="1" applyFill="1" applyBorder="1" applyAlignment="1">
      <alignment horizontal="center"/>
    </xf>
    <xf numFmtId="0" fontId="34" fillId="24" borderId="37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24" borderId="18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28" fillId="0" borderId="4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34" fillId="0" borderId="25" xfId="0" applyNumberFormat="1" applyFont="1" applyFill="1" applyBorder="1" applyAlignment="1">
      <alignment horizontal="center"/>
    </xf>
    <xf numFmtId="2" fontId="34" fillId="0" borderId="3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 vertical="center" textRotation="90"/>
    </xf>
    <xf numFmtId="0" fontId="28" fillId="0" borderId="44" xfId="0" applyFont="1" applyFill="1" applyBorder="1" applyAlignment="1">
      <alignment horizontal="center" vertical="center"/>
    </xf>
    <xf numFmtId="2" fontId="28" fillId="0" borderId="45" xfId="0" applyNumberFormat="1" applyFont="1" applyFill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28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3" fontId="40" fillId="0" borderId="0" xfId="0" applyNumberFormat="1" applyFont="1" applyAlignment="1">
      <alignment/>
    </xf>
    <xf numFmtId="0" fontId="34" fillId="25" borderId="32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3" fontId="34" fillId="0" borderId="29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34" fillId="24" borderId="49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28" fillId="24" borderId="47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/>
    </xf>
    <xf numFmtId="0" fontId="36" fillId="0" borderId="56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7" xfId="0" applyFont="1" applyBorder="1" applyAlignment="1">
      <alignment/>
    </xf>
    <xf numFmtId="0" fontId="34" fillId="24" borderId="29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4" fillId="24" borderId="58" xfId="0" applyFont="1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/>
    </xf>
    <xf numFmtId="0" fontId="38" fillId="24" borderId="23" xfId="0" applyFont="1" applyFill="1" applyBorder="1" applyAlignment="1">
      <alignment horizontal="center"/>
    </xf>
    <xf numFmtId="0" fontId="38" fillId="24" borderId="2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0" fontId="29" fillId="0" borderId="0" xfId="0" applyNumberFormat="1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34" fillId="0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32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8" fillId="0" borderId="44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2" fontId="29" fillId="0" borderId="43" xfId="0" applyNumberFormat="1" applyFont="1" applyFill="1" applyBorder="1" applyAlignment="1">
      <alignment horizontal="center" vertical="center"/>
    </xf>
    <xf numFmtId="2" fontId="29" fillId="0" borderId="63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Poziom wykonania zadań z języka polskiego - IV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Arkusz3!$H$17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Arkusz3!$I$16:$U$16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Arkusz3!$I$17:$U$17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Arkusz3!$H$18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Arkusz3!$I$16:$U$16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Arkusz3!$I$18:$U$18</c:f>
              <c:numCache>
                <c:ptCount val="13"/>
                <c:pt idx="0">
                  <c:v>0.92</c:v>
                </c:pt>
                <c:pt idx="1">
                  <c:v>0.93</c:v>
                </c:pt>
                <c:pt idx="2">
                  <c:v>0.86</c:v>
                </c:pt>
                <c:pt idx="3">
                  <c:v>0.87</c:v>
                </c:pt>
                <c:pt idx="4">
                  <c:v>0.75</c:v>
                </c:pt>
                <c:pt idx="5">
                  <c:v>0.58</c:v>
                </c:pt>
                <c:pt idx="6">
                  <c:v>0.62</c:v>
                </c:pt>
                <c:pt idx="7">
                  <c:v>0.83</c:v>
                </c:pt>
                <c:pt idx="8">
                  <c:v>0.76</c:v>
                </c:pt>
                <c:pt idx="9">
                  <c:v>0.76</c:v>
                </c:pt>
                <c:pt idx="10">
                  <c:v>0.33</c:v>
                </c:pt>
                <c:pt idx="11">
                  <c:v>0.61</c:v>
                </c:pt>
                <c:pt idx="12">
                  <c:v>0.64</c:v>
                </c:pt>
              </c:numCache>
            </c:numRef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ZADANIE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noFill/>
          </a:ln>
        </c:spPr>
        <c:crossAx val="50410788"/>
        <c:crosses val="autoZero"/>
        <c:auto val="0"/>
        <c:lblOffset val="100"/>
        <c:noMultiLvlLbl val="0"/>
      </c:catAx>
      <c:valAx>
        <c:axId val="504107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773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Poziom wykonania zadań z matematyki - IV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Arkusz3!$V$22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Arkusz3!$W$21:$AJ$21</c:f>
              <c:num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</c:numCache>
            </c:numRef>
          </c:cat>
          <c:val>
            <c:numRef>
              <c:f>Arkusz3!$W$22:$AJ$22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Arkusz3!$V$23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Arkusz3!$W$21:$AJ$21</c:f>
              <c:num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</c:numCache>
            </c:numRef>
          </c:cat>
          <c:val>
            <c:numRef>
              <c:f>Arkusz3!$W$23:$AJ$23</c:f>
              <c:numCache>
                <c:ptCount val="14"/>
                <c:pt idx="2">
                  <c:v>0.78</c:v>
                </c:pt>
                <c:pt idx="11">
                  <c:v>0.37</c:v>
                </c:pt>
              </c:numCache>
            </c:numRef>
          </c:val>
        </c:ser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39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Opanowanie umiejętności przedmiotami - IV 2016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Arkusz3!$D$15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Arkusz3!$C$16:$C$17</c:f>
              <c:strCache>
                <c:ptCount val="2"/>
                <c:pt idx="0">
                  <c:v>Język polski</c:v>
                </c:pt>
                <c:pt idx="1">
                  <c:v>Matematyka</c:v>
                </c:pt>
              </c:strCache>
            </c:strRef>
          </c:cat>
          <c:val>
            <c:numRef>
              <c:f>Arkusz3!$D$16:$D$17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Arkusz3!$E$15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Arkusz3!$C$16:$C$17</c:f>
              <c:strCache>
                <c:ptCount val="2"/>
                <c:pt idx="0">
                  <c:v>Język polski</c:v>
                </c:pt>
                <c:pt idx="1">
                  <c:v>Matematyka</c:v>
                </c:pt>
              </c:strCache>
            </c:strRef>
          </c:cat>
          <c:val>
            <c:numRef>
              <c:f>Arkusz3!$E$16:$E$17</c:f>
              <c:numCache>
                <c:ptCount val="2"/>
                <c:pt idx="0">
                  <c:v>0.69</c:v>
                </c:pt>
                <c:pt idx="1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Arkusz3!$F$15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Arkusz3!$C$16:$C$17</c:f>
              <c:strCache>
                <c:ptCount val="2"/>
                <c:pt idx="0">
                  <c:v>Język polski</c:v>
                </c:pt>
                <c:pt idx="1">
                  <c:v>Matematyka</c:v>
                </c:pt>
              </c:strCache>
            </c:strRef>
          </c:cat>
          <c:val>
            <c:numRef>
              <c:f>Arkusz3!$F$16:$F$17</c:f>
              <c:numCache>
                <c:ptCount val="2"/>
                <c:pt idx="0">
                  <c:v>0.71</c:v>
                </c:pt>
                <c:pt idx="1">
                  <c:v>0.54</c:v>
                </c:pt>
              </c:numCache>
            </c:numRef>
          </c:val>
        </c:ser>
        <c:axId val="40915935"/>
        <c:axId val="32699096"/>
      </c:bar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1593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Opanowanie wymagań ogólnych język polski - IV 2016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Arkusz3!$D$4:$D$6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Arkusz3!$E$4:$E$6</c:f>
              <c:numCache>
                <c:ptCount val="3"/>
                <c:pt idx="0">
                  <c:v>0.82</c:v>
                </c:pt>
                <c:pt idx="1">
                  <c:v>0.66</c:v>
                </c:pt>
                <c:pt idx="2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Arkusz3!$F$4:$F$6</c:f>
              <c:numCache>
                <c:ptCount val="3"/>
                <c:pt idx="0">
                  <c:v>0.82</c:v>
                </c:pt>
                <c:pt idx="1">
                  <c:v>0.66</c:v>
                </c:pt>
                <c:pt idx="2">
                  <c:v>0.63</c:v>
                </c:pt>
              </c:numCache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Opanowanie wymagań ogólnych matematyka - IV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Arkusz3!$D$8</c:f>
              <c:strCache>
                <c:ptCount val="1"/>
                <c:pt idx="0">
                  <c:v>klasa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Arkusz3!$C$9:$C$12</c:f>
              <c:strCache>
                <c:ptCount val="4"/>
                <c:pt idx="0">
                  <c:v>Obszar I. Sprawność rachunkowa.</c:v>
                </c:pt>
                <c:pt idx="1">
                  <c:v>Obszar II. Wykorzystanie i tworzenie informacji.</c:v>
                </c:pt>
                <c:pt idx="2">
                  <c:v>Obszar III. Modelowanie matematyczne.</c:v>
                </c:pt>
                <c:pt idx="3">
                  <c:v>Obszar IV. Rozumowanie i tworzenie strategii.</c:v>
                </c:pt>
              </c:strCache>
            </c:strRef>
          </c:cat>
          <c:val>
            <c:numRef>
              <c:f>Arkusz3!$D$9:$D$12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Arkusz3!$E$8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Arkusz3!$C$9:$C$12</c:f>
              <c:strCache>
                <c:ptCount val="4"/>
                <c:pt idx="0">
                  <c:v>Obszar I. Sprawność rachunkowa.</c:v>
                </c:pt>
                <c:pt idx="1">
                  <c:v>Obszar II. Wykorzystanie i tworzenie informacji.</c:v>
                </c:pt>
                <c:pt idx="2">
                  <c:v>Obszar III. Modelowanie matematyczne.</c:v>
                </c:pt>
                <c:pt idx="3">
                  <c:v>Obszar IV. Rozumowanie i tworzenie strategii.</c:v>
                </c:pt>
              </c:strCache>
            </c:strRef>
          </c:cat>
          <c:val>
            <c:numRef>
              <c:f>Arkusz3!$E$9:$E$12</c:f>
              <c:numCache>
                <c:ptCount val="4"/>
                <c:pt idx="0">
                  <c:v>0.62</c:v>
                </c:pt>
                <c:pt idx="1">
                  <c:v>0.64</c:v>
                </c:pt>
                <c:pt idx="2">
                  <c:v>0.51</c:v>
                </c:pt>
                <c:pt idx="3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Arkusz3!$F$8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Arkusz3!$C$9:$C$12</c:f>
              <c:strCache>
                <c:ptCount val="4"/>
                <c:pt idx="0">
                  <c:v>Obszar I. Sprawność rachunkowa.</c:v>
                </c:pt>
                <c:pt idx="1">
                  <c:v>Obszar II. Wykorzystanie i tworzenie informacji.</c:v>
                </c:pt>
                <c:pt idx="2">
                  <c:v>Obszar III. Modelowanie matematyczne.</c:v>
                </c:pt>
                <c:pt idx="3">
                  <c:v>Obszar IV. Rozumowanie i tworzenie strategii.</c:v>
                </c:pt>
              </c:strCache>
            </c:strRef>
          </c:cat>
          <c:val>
            <c:numRef>
              <c:f>Arkusz3!$F$9:$F$12</c:f>
              <c:numCache>
                <c:ptCount val="4"/>
                <c:pt idx="0">
                  <c:v>0.6</c:v>
                </c:pt>
                <c:pt idx="1">
                  <c:v>0.61</c:v>
                </c:pt>
                <c:pt idx="2">
                  <c:v>0.48</c:v>
                </c:pt>
                <c:pt idx="3">
                  <c:v>0.39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9.8515625" style="0" customWidth="1"/>
  </cols>
  <sheetData>
    <row r="1" ht="21" customHeight="1">
      <c r="A1" s="5"/>
    </row>
    <row r="3" ht="30.75">
      <c r="A3" s="6" t="s">
        <v>58</v>
      </c>
    </row>
    <row r="4" ht="30.75">
      <c r="A4" s="6" t="s">
        <v>36</v>
      </c>
    </row>
    <row r="5" ht="60" customHeight="1">
      <c r="A5" s="6" t="s">
        <v>9</v>
      </c>
    </row>
    <row r="6" ht="46.5">
      <c r="A6" s="6" t="s">
        <v>10</v>
      </c>
    </row>
    <row r="7" ht="30.75">
      <c r="A7" s="6" t="s">
        <v>35</v>
      </c>
    </row>
    <row r="9" ht="15">
      <c r="A9" s="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AQ67"/>
  <sheetViews>
    <sheetView zoomScale="50" zoomScaleNormal="50" zoomScaleSheetLayoutView="50" zoomScalePageLayoutView="0" workbookViewId="0" topLeftCell="A1">
      <selection activeCell="K16" sqref="K16"/>
    </sheetView>
  </sheetViews>
  <sheetFormatPr defaultColWidth="9.140625" defaultRowHeight="12.75"/>
  <cols>
    <col min="1" max="1" width="4.57421875" style="7" customWidth="1"/>
    <col min="2" max="2" width="39.421875" style="7" customWidth="1"/>
    <col min="3" max="33" width="6.7109375" style="7" customWidth="1"/>
    <col min="34" max="34" width="12.140625" style="7" bestFit="1" customWidth="1"/>
    <col min="35" max="35" width="12.00390625" style="7" bestFit="1" customWidth="1"/>
    <col min="36" max="36" width="12.00390625" style="7" customWidth="1"/>
    <col min="37" max="37" width="18.28125" style="8" customWidth="1"/>
    <col min="38" max="38" width="11.7109375" style="7" customWidth="1"/>
    <col min="39" max="39" width="13.28125" style="7" customWidth="1"/>
    <col min="40" max="40" width="8.8515625" style="7" customWidth="1"/>
    <col min="41" max="41" width="12.7109375" style="7" bestFit="1" customWidth="1"/>
    <col min="42" max="42" width="9.140625" style="7" customWidth="1"/>
    <col min="43" max="43" width="12.7109375" style="7" customWidth="1"/>
    <col min="44" max="16384" width="9.140625" style="7" customWidth="1"/>
  </cols>
  <sheetData>
    <row r="2" spans="2:43" ht="22.5">
      <c r="B2" s="172" t="s">
        <v>55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73"/>
      <c r="AL2" s="173"/>
      <c r="AM2" s="173"/>
      <c r="AN2" s="173"/>
      <c r="AO2" s="173"/>
      <c r="AP2" s="173"/>
      <c r="AQ2" s="173"/>
    </row>
    <row r="3" ht="15.75" thickBot="1"/>
    <row r="4" spans="1:20" ht="42" customHeight="1" thickBot="1">
      <c r="A4" s="17"/>
      <c r="B4" s="17"/>
      <c r="C4" s="17"/>
      <c r="D4" s="17"/>
      <c r="E4" s="17"/>
      <c r="F4" s="17"/>
      <c r="G4" s="17"/>
      <c r="H4" s="17"/>
      <c r="I4" s="13"/>
      <c r="J4" s="153" t="s">
        <v>50</v>
      </c>
      <c r="K4" s="154"/>
      <c r="L4" s="155" t="s">
        <v>39</v>
      </c>
      <c r="M4" s="156"/>
      <c r="N4" s="180" t="s">
        <v>40</v>
      </c>
      <c r="O4" s="181"/>
      <c r="P4" s="182"/>
      <c r="Q4" s="100"/>
      <c r="R4" s="100"/>
      <c r="S4" s="100"/>
      <c r="T4" s="100"/>
    </row>
    <row r="5" spans="1:39" ht="42" customHeight="1" thickBot="1">
      <c r="A5" s="171" t="s">
        <v>2</v>
      </c>
      <c r="B5" s="171"/>
      <c r="C5" s="171"/>
      <c r="D5" s="171"/>
      <c r="E5" s="14"/>
      <c r="F5" s="13"/>
      <c r="G5" s="140" t="s">
        <v>48</v>
      </c>
      <c r="H5" s="141"/>
      <c r="I5" s="142"/>
      <c r="J5" s="133">
        <v>0.6</v>
      </c>
      <c r="K5" s="135"/>
      <c r="L5" s="157">
        <v>0.69</v>
      </c>
      <c r="M5" s="135"/>
      <c r="N5" s="183">
        <v>0.51</v>
      </c>
      <c r="O5" s="184"/>
      <c r="P5" s="185"/>
      <c r="Q5" s="151"/>
      <c r="R5" s="152"/>
      <c r="S5" s="152"/>
      <c r="T5" s="152"/>
      <c r="U5" s="9"/>
      <c r="V5" s="9"/>
      <c r="AL5" s="19"/>
      <c r="AM5" s="19"/>
    </row>
    <row r="6" spans="1:39" ht="42" customHeight="1" thickBot="1">
      <c r="A6" s="13"/>
      <c r="B6" s="146" t="s">
        <v>13</v>
      </c>
      <c r="C6" s="146"/>
      <c r="D6" s="146"/>
      <c r="E6" s="147" t="e">
        <f>(AH62+AI62)/(AH63+AI63)</f>
        <v>#DIV/0!</v>
      </c>
      <c r="F6" s="147"/>
      <c r="G6" s="140" t="s">
        <v>49</v>
      </c>
      <c r="H6" s="141"/>
      <c r="I6" s="142"/>
      <c r="J6" s="133">
        <v>0.63</v>
      </c>
      <c r="K6" s="134"/>
      <c r="L6" s="133">
        <v>0.71</v>
      </c>
      <c r="M6" s="134"/>
      <c r="N6" s="183">
        <v>0.54</v>
      </c>
      <c r="O6" s="184"/>
      <c r="P6" s="185"/>
      <c r="AL6" s="19"/>
      <c r="AM6" s="19"/>
    </row>
    <row r="7" spans="1:43" ht="21" thickBot="1">
      <c r="A7" s="13"/>
      <c r="B7" s="18"/>
      <c r="C7" s="123" t="s">
        <v>14</v>
      </c>
      <c r="D7" s="124"/>
      <c r="E7" s="124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4"/>
      <c r="R7" s="124"/>
      <c r="S7" s="126"/>
      <c r="T7" s="168" t="s">
        <v>15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58" t="s">
        <v>17</v>
      </c>
      <c r="AI7" s="174" t="s">
        <v>16</v>
      </c>
      <c r="AJ7" s="177" t="s">
        <v>37</v>
      </c>
      <c r="AK7" s="161" t="s">
        <v>20</v>
      </c>
      <c r="AL7" s="162"/>
      <c r="AM7" s="163"/>
      <c r="AN7" s="166" t="s">
        <v>29</v>
      </c>
      <c r="AO7" s="162"/>
      <c r="AP7" s="162"/>
      <c r="AQ7" s="163"/>
    </row>
    <row r="8" spans="1:43" ht="39.75" customHeight="1" thickBot="1">
      <c r="A8" s="13"/>
      <c r="B8" s="18"/>
      <c r="C8" s="148" t="s">
        <v>41</v>
      </c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48" t="s">
        <v>42</v>
      </c>
      <c r="O8" s="149"/>
      <c r="P8" s="149"/>
      <c r="Q8" s="149"/>
      <c r="R8" s="149"/>
      <c r="S8" s="15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59"/>
      <c r="AI8" s="175"/>
      <c r="AJ8" s="178"/>
      <c r="AK8" s="164"/>
      <c r="AL8" s="164"/>
      <c r="AM8" s="165"/>
      <c r="AN8" s="167"/>
      <c r="AO8" s="164"/>
      <c r="AP8" s="164"/>
      <c r="AQ8" s="165"/>
    </row>
    <row r="9" spans="1:43" ht="129.75" customHeight="1" thickBot="1">
      <c r="A9" s="137" t="s">
        <v>1</v>
      </c>
      <c r="B9" s="35" t="s">
        <v>5</v>
      </c>
      <c r="C9" s="90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105" t="s">
        <v>57</v>
      </c>
      <c r="J9" s="62">
        <v>8</v>
      </c>
      <c r="K9" s="62">
        <v>9</v>
      </c>
      <c r="L9" s="62">
        <v>10</v>
      </c>
      <c r="M9" s="91">
        <v>11</v>
      </c>
      <c r="N9" s="106" t="s">
        <v>56</v>
      </c>
      <c r="O9" s="97" t="s">
        <v>43</v>
      </c>
      <c r="P9" s="97" t="s">
        <v>44</v>
      </c>
      <c r="Q9" s="97" t="s">
        <v>45</v>
      </c>
      <c r="R9" s="97" t="s">
        <v>46</v>
      </c>
      <c r="S9" s="97" t="s">
        <v>47</v>
      </c>
      <c r="T9" s="70">
        <v>14</v>
      </c>
      <c r="U9" s="71">
        <v>15</v>
      </c>
      <c r="V9" s="71">
        <v>16</v>
      </c>
      <c r="W9" s="71">
        <v>17</v>
      </c>
      <c r="X9" s="71">
        <v>18</v>
      </c>
      <c r="Y9" s="71">
        <v>19</v>
      </c>
      <c r="Z9" s="71">
        <v>20</v>
      </c>
      <c r="AA9" s="71">
        <v>21</v>
      </c>
      <c r="AB9" s="71">
        <v>22</v>
      </c>
      <c r="AC9" s="71">
        <v>23</v>
      </c>
      <c r="AD9" s="71">
        <v>24</v>
      </c>
      <c r="AE9" s="71">
        <v>25</v>
      </c>
      <c r="AF9" s="71">
        <v>26</v>
      </c>
      <c r="AG9" s="82">
        <v>27</v>
      </c>
      <c r="AH9" s="160"/>
      <c r="AI9" s="176"/>
      <c r="AJ9" s="179"/>
      <c r="AK9" s="83" t="s">
        <v>21</v>
      </c>
      <c r="AL9" s="42" t="s">
        <v>22</v>
      </c>
      <c r="AM9" s="43" t="s">
        <v>23</v>
      </c>
      <c r="AN9" s="36" t="s">
        <v>25</v>
      </c>
      <c r="AO9" s="32" t="s">
        <v>26</v>
      </c>
      <c r="AP9" s="32" t="s">
        <v>27</v>
      </c>
      <c r="AQ9" s="33" t="s">
        <v>28</v>
      </c>
    </row>
    <row r="10" spans="1:43" ht="17.25">
      <c r="A10" s="138"/>
      <c r="B10" s="34" t="s">
        <v>6</v>
      </c>
      <c r="C10" s="75">
        <v>1</v>
      </c>
      <c r="D10" s="76">
        <v>1</v>
      </c>
      <c r="E10" s="76">
        <v>1</v>
      </c>
      <c r="F10" s="76">
        <v>1</v>
      </c>
      <c r="G10" s="76">
        <v>1</v>
      </c>
      <c r="H10" s="76">
        <v>1</v>
      </c>
      <c r="I10" s="76">
        <v>2</v>
      </c>
      <c r="J10" s="76">
        <v>1</v>
      </c>
      <c r="K10" s="76">
        <v>1</v>
      </c>
      <c r="L10" s="76">
        <v>1</v>
      </c>
      <c r="M10" s="77">
        <v>1</v>
      </c>
      <c r="N10" s="92">
        <v>1</v>
      </c>
      <c r="O10" s="75">
        <v>3</v>
      </c>
      <c r="P10" s="76">
        <v>1</v>
      </c>
      <c r="Q10" s="76">
        <v>1</v>
      </c>
      <c r="R10" s="76">
        <v>1</v>
      </c>
      <c r="S10" s="78">
        <v>1</v>
      </c>
      <c r="T10" s="79">
        <v>1</v>
      </c>
      <c r="U10" s="80">
        <v>1</v>
      </c>
      <c r="V10" s="80">
        <v>1</v>
      </c>
      <c r="W10" s="80">
        <v>1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4</v>
      </c>
      <c r="AF10" s="80">
        <v>3</v>
      </c>
      <c r="AG10" s="81">
        <v>2</v>
      </c>
      <c r="AH10" s="127">
        <f>SUM($C10:$S10)</f>
        <v>20</v>
      </c>
      <c r="AI10" s="129">
        <f>SUM($T10:$AG10)</f>
        <v>20</v>
      </c>
      <c r="AJ10" s="117">
        <f>$AH10+$AI10</f>
        <v>40</v>
      </c>
      <c r="AK10" s="131">
        <f>$C10+$D10+$E10+$F10+$G10+$H10+$I10+$K10+$L10</f>
        <v>10</v>
      </c>
      <c r="AL10" s="113">
        <f>$J10+$M10+$N10</f>
        <v>3</v>
      </c>
      <c r="AM10" s="119">
        <f>SUM($O10:$S10)</f>
        <v>7</v>
      </c>
      <c r="AN10" s="120">
        <f>$U10+$V10+$W10</f>
        <v>3</v>
      </c>
      <c r="AO10" s="122">
        <f>$T10+$X10+$AC10+$AD10+$AE10</f>
        <v>8</v>
      </c>
      <c r="AP10" s="122">
        <f>$Z10+$AA10+$AF10</f>
        <v>5</v>
      </c>
      <c r="AQ10" s="115">
        <f>$Y10+$AB10+$AG10</f>
        <v>4</v>
      </c>
    </row>
    <row r="11" spans="1:43" ht="18" thickBot="1">
      <c r="A11" s="139"/>
      <c r="B11" s="27" t="s">
        <v>18</v>
      </c>
      <c r="C11" s="61" t="s">
        <v>53</v>
      </c>
      <c r="D11" s="64" t="s">
        <v>53</v>
      </c>
      <c r="E11" s="64" t="s">
        <v>53</v>
      </c>
      <c r="F11" s="64" t="s">
        <v>53</v>
      </c>
      <c r="G11" s="64" t="s">
        <v>53</v>
      </c>
      <c r="H11" s="64" t="s">
        <v>53</v>
      </c>
      <c r="I11" s="64" t="s">
        <v>19</v>
      </c>
      <c r="J11" s="64" t="s">
        <v>54</v>
      </c>
      <c r="K11" s="64" t="s">
        <v>54</v>
      </c>
      <c r="L11" s="64" t="s">
        <v>54</v>
      </c>
      <c r="M11" s="65" t="s">
        <v>54</v>
      </c>
      <c r="N11" s="93" t="s">
        <v>54</v>
      </c>
      <c r="O11" s="143" t="s">
        <v>19</v>
      </c>
      <c r="P11" s="144"/>
      <c r="Q11" s="144"/>
      <c r="R11" s="144"/>
      <c r="S11" s="145"/>
      <c r="T11" s="61" t="s">
        <v>54</v>
      </c>
      <c r="U11" s="64" t="s">
        <v>54</v>
      </c>
      <c r="V11" s="64" t="s">
        <v>54</v>
      </c>
      <c r="W11" s="64" t="s">
        <v>19</v>
      </c>
      <c r="X11" s="64" t="s">
        <v>53</v>
      </c>
      <c r="Y11" s="64" t="s">
        <v>53</v>
      </c>
      <c r="Z11" s="64" t="s">
        <v>24</v>
      </c>
      <c r="AA11" s="64" t="s">
        <v>54</v>
      </c>
      <c r="AB11" s="64" t="s">
        <v>19</v>
      </c>
      <c r="AC11" s="64" t="s">
        <v>19</v>
      </c>
      <c r="AD11" s="64" t="s">
        <v>24</v>
      </c>
      <c r="AE11" s="64" t="s">
        <v>24</v>
      </c>
      <c r="AF11" s="64" t="s">
        <v>54</v>
      </c>
      <c r="AG11" s="65" t="s">
        <v>19</v>
      </c>
      <c r="AH11" s="128"/>
      <c r="AI11" s="130"/>
      <c r="AJ11" s="118"/>
      <c r="AK11" s="132"/>
      <c r="AL11" s="114"/>
      <c r="AM11" s="116"/>
      <c r="AN11" s="121"/>
      <c r="AO11" s="114"/>
      <c r="AP11" s="114"/>
      <c r="AQ11" s="116"/>
    </row>
    <row r="12" spans="1:43" ht="18" thickBot="1">
      <c r="A12" s="24">
        <v>1</v>
      </c>
      <c r="B12" s="28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44">
        <f>SUM($C12:$S12)</f>
        <v>0</v>
      </c>
      <c r="AI12" s="31">
        <f>SUM($T12:$AG12)</f>
        <v>0</v>
      </c>
      <c r="AJ12" s="101">
        <f>AH12+AI12</f>
        <v>0</v>
      </c>
      <c r="AK12" s="107">
        <f>$C12+$D12+$E12+$F12+$G12+$H12</f>
        <v>0</v>
      </c>
      <c r="AL12" s="108">
        <f>$J12+$K12+$L12+$M12+$N12</f>
        <v>0</v>
      </c>
      <c r="AM12" s="109">
        <f>$I12+$O12+$P12+$Q12+$R12+$S12</f>
        <v>0</v>
      </c>
      <c r="AN12" s="110">
        <f>$X12+$Y12</f>
        <v>0</v>
      </c>
      <c r="AO12" s="111">
        <f>$T12+$U12+$V12+$AA12+$AF12</f>
        <v>0</v>
      </c>
      <c r="AP12" s="111">
        <f>$W12+$AB12+$AC12+$AG12</f>
        <v>0</v>
      </c>
      <c r="AQ12" s="112">
        <f>$Z12+$AD12+$AE12</f>
        <v>0</v>
      </c>
    </row>
    <row r="13" spans="1:43" ht="18" thickBot="1">
      <c r="A13" s="25">
        <v>2</v>
      </c>
      <c r="B13" s="29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44">
        <f aca="true" t="shared" si="0" ref="AH13:AH61">SUM($C13:$S13)</f>
        <v>0</v>
      </c>
      <c r="AI13" s="31">
        <f aca="true" t="shared" si="1" ref="AI13:AI61">SUM($T13:$AG13)</f>
        <v>0</v>
      </c>
      <c r="AJ13" s="101">
        <f>AH13+AI13</f>
        <v>0</v>
      </c>
      <c r="AK13" s="107">
        <f aca="true" t="shared" si="2" ref="AK13:AK61">$C13+$D13+$E13+$F13+$G13+$H13</f>
        <v>0</v>
      </c>
      <c r="AL13" s="108">
        <f aca="true" t="shared" si="3" ref="AL13:AL61">$J13+$K13+$L13+$M13+$N13</f>
        <v>0</v>
      </c>
      <c r="AM13" s="109">
        <f aca="true" t="shared" si="4" ref="AM13:AM61">$I13+$O13+$P13+$Q13+$R13+$S13</f>
        <v>0</v>
      </c>
      <c r="AN13" s="110">
        <f aca="true" t="shared" si="5" ref="AN13:AN61">$X13+$Y13</f>
        <v>0</v>
      </c>
      <c r="AO13" s="111">
        <f aca="true" t="shared" si="6" ref="AO13:AO61">$T13+$U13+$V13+$AA13+$AF13</f>
        <v>0</v>
      </c>
      <c r="AP13" s="111">
        <f aca="true" t="shared" si="7" ref="AP13:AP61">$W13+$AB13+$AC13+$AG13</f>
        <v>0</v>
      </c>
      <c r="AQ13" s="112">
        <f aca="true" t="shared" si="8" ref="AQ13:AQ61">$Z13+$AD13+$AE13</f>
        <v>0</v>
      </c>
    </row>
    <row r="14" spans="1:43" ht="18" thickBot="1">
      <c r="A14" s="25">
        <v>3</v>
      </c>
      <c r="B14" s="29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44">
        <f t="shared" si="0"/>
        <v>0</v>
      </c>
      <c r="AI14" s="31">
        <f t="shared" si="1"/>
        <v>0</v>
      </c>
      <c r="AJ14" s="101">
        <f aca="true" t="shared" si="9" ref="AJ14:AJ60">AH14+AI14</f>
        <v>0</v>
      </c>
      <c r="AK14" s="107">
        <f t="shared" si="2"/>
        <v>0</v>
      </c>
      <c r="AL14" s="108">
        <f t="shared" si="3"/>
        <v>0</v>
      </c>
      <c r="AM14" s="109">
        <f t="shared" si="4"/>
        <v>0</v>
      </c>
      <c r="AN14" s="110">
        <f t="shared" si="5"/>
        <v>0</v>
      </c>
      <c r="AO14" s="111">
        <f t="shared" si="6"/>
        <v>0</v>
      </c>
      <c r="AP14" s="111">
        <f t="shared" si="7"/>
        <v>0</v>
      </c>
      <c r="AQ14" s="112">
        <f t="shared" si="8"/>
        <v>0</v>
      </c>
    </row>
    <row r="15" spans="1:43" ht="18" thickBot="1">
      <c r="A15" s="25">
        <v>4</v>
      </c>
      <c r="B15" s="29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44">
        <f t="shared" si="0"/>
        <v>0</v>
      </c>
      <c r="AI15" s="31">
        <f t="shared" si="1"/>
        <v>0</v>
      </c>
      <c r="AJ15" s="101">
        <f t="shared" si="9"/>
        <v>0</v>
      </c>
      <c r="AK15" s="107">
        <f t="shared" si="2"/>
        <v>0</v>
      </c>
      <c r="AL15" s="108">
        <f t="shared" si="3"/>
        <v>0</v>
      </c>
      <c r="AM15" s="109">
        <f t="shared" si="4"/>
        <v>0</v>
      </c>
      <c r="AN15" s="110">
        <f t="shared" si="5"/>
        <v>0</v>
      </c>
      <c r="AO15" s="111">
        <f t="shared" si="6"/>
        <v>0</v>
      </c>
      <c r="AP15" s="111">
        <f t="shared" si="7"/>
        <v>0</v>
      </c>
      <c r="AQ15" s="112">
        <f t="shared" si="8"/>
        <v>0</v>
      </c>
    </row>
    <row r="16" spans="1:43" ht="18" thickBot="1">
      <c r="A16" s="25">
        <v>5</v>
      </c>
      <c r="B16" s="29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44">
        <f t="shared" si="0"/>
        <v>0</v>
      </c>
      <c r="AI16" s="31">
        <f t="shared" si="1"/>
        <v>0</v>
      </c>
      <c r="AJ16" s="101">
        <f t="shared" si="9"/>
        <v>0</v>
      </c>
      <c r="AK16" s="107">
        <f t="shared" si="2"/>
        <v>0</v>
      </c>
      <c r="AL16" s="108">
        <f t="shared" si="3"/>
        <v>0</v>
      </c>
      <c r="AM16" s="109">
        <f t="shared" si="4"/>
        <v>0</v>
      </c>
      <c r="AN16" s="110">
        <f t="shared" si="5"/>
        <v>0</v>
      </c>
      <c r="AO16" s="111">
        <f t="shared" si="6"/>
        <v>0</v>
      </c>
      <c r="AP16" s="111">
        <f t="shared" si="7"/>
        <v>0</v>
      </c>
      <c r="AQ16" s="112">
        <f t="shared" si="8"/>
        <v>0</v>
      </c>
    </row>
    <row r="17" spans="1:43" ht="18" thickBot="1">
      <c r="A17" s="25">
        <v>6</v>
      </c>
      <c r="B17" s="29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44">
        <f t="shared" si="0"/>
        <v>0</v>
      </c>
      <c r="AI17" s="31">
        <f t="shared" si="1"/>
        <v>0</v>
      </c>
      <c r="AJ17" s="101">
        <f t="shared" si="9"/>
        <v>0</v>
      </c>
      <c r="AK17" s="107">
        <f t="shared" si="2"/>
        <v>0</v>
      </c>
      <c r="AL17" s="108">
        <f t="shared" si="3"/>
        <v>0</v>
      </c>
      <c r="AM17" s="109">
        <f t="shared" si="4"/>
        <v>0</v>
      </c>
      <c r="AN17" s="110">
        <f t="shared" si="5"/>
        <v>0</v>
      </c>
      <c r="AO17" s="111">
        <f t="shared" si="6"/>
        <v>0</v>
      </c>
      <c r="AP17" s="111">
        <f t="shared" si="7"/>
        <v>0</v>
      </c>
      <c r="AQ17" s="112">
        <f t="shared" si="8"/>
        <v>0</v>
      </c>
    </row>
    <row r="18" spans="1:43" ht="18" thickBot="1">
      <c r="A18" s="25">
        <v>7</v>
      </c>
      <c r="B18" s="29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44">
        <f t="shared" si="0"/>
        <v>0</v>
      </c>
      <c r="AI18" s="31">
        <f t="shared" si="1"/>
        <v>0</v>
      </c>
      <c r="AJ18" s="101">
        <f t="shared" si="9"/>
        <v>0</v>
      </c>
      <c r="AK18" s="107">
        <f t="shared" si="2"/>
        <v>0</v>
      </c>
      <c r="AL18" s="108">
        <f t="shared" si="3"/>
        <v>0</v>
      </c>
      <c r="AM18" s="109">
        <f t="shared" si="4"/>
        <v>0</v>
      </c>
      <c r="AN18" s="110">
        <f t="shared" si="5"/>
        <v>0</v>
      </c>
      <c r="AO18" s="111">
        <f t="shared" si="6"/>
        <v>0</v>
      </c>
      <c r="AP18" s="111">
        <f t="shared" si="7"/>
        <v>0</v>
      </c>
      <c r="AQ18" s="112">
        <f t="shared" si="8"/>
        <v>0</v>
      </c>
    </row>
    <row r="19" spans="1:43" ht="18" thickBot="1">
      <c r="A19" s="25">
        <v>8</v>
      </c>
      <c r="B19" s="29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44">
        <f t="shared" si="0"/>
        <v>0</v>
      </c>
      <c r="AI19" s="31">
        <f t="shared" si="1"/>
        <v>0</v>
      </c>
      <c r="AJ19" s="101">
        <f t="shared" si="9"/>
        <v>0</v>
      </c>
      <c r="AK19" s="107">
        <f t="shared" si="2"/>
        <v>0</v>
      </c>
      <c r="AL19" s="108">
        <f t="shared" si="3"/>
        <v>0</v>
      </c>
      <c r="AM19" s="109">
        <f t="shared" si="4"/>
        <v>0</v>
      </c>
      <c r="AN19" s="110">
        <f t="shared" si="5"/>
        <v>0</v>
      </c>
      <c r="AO19" s="111">
        <f t="shared" si="6"/>
        <v>0</v>
      </c>
      <c r="AP19" s="111">
        <f t="shared" si="7"/>
        <v>0</v>
      </c>
      <c r="AQ19" s="112">
        <f t="shared" si="8"/>
        <v>0</v>
      </c>
    </row>
    <row r="20" spans="1:43" ht="18" thickBot="1">
      <c r="A20" s="25">
        <v>9</v>
      </c>
      <c r="B20" s="29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44">
        <f t="shared" si="0"/>
        <v>0</v>
      </c>
      <c r="AI20" s="31">
        <f t="shared" si="1"/>
        <v>0</v>
      </c>
      <c r="AJ20" s="101">
        <f t="shared" si="9"/>
        <v>0</v>
      </c>
      <c r="AK20" s="107">
        <f t="shared" si="2"/>
        <v>0</v>
      </c>
      <c r="AL20" s="108">
        <f t="shared" si="3"/>
        <v>0</v>
      </c>
      <c r="AM20" s="109">
        <f t="shared" si="4"/>
        <v>0</v>
      </c>
      <c r="AN20" s="110">
        <f t="shared" si="5"/>
        <v>0</v>
      </c>
      <c r="AO20" s="111">
        <f t="shared" si="6"/>
        <v>0</v>
      </c>
      <c r="AP20" s="111">
        <f t="shared" si="7"/>
        <v>0</v>
      </c>
      <c r="AQ20" s="112">
        <f t="shared" si="8"/>
        <v>0</v>
      </c>
    </row>
    <row r="21" spans="1:43" ht="18" thickBot="1">
      <c r="A21" s="25">
        <v>10</v>
      </c>
      <c r="B21" s="29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44">
        <f t="shared" si="0"/>
        <v>0</v>
      </c>
      <c r="AI21" s="31">
        <f t="shared" si="1"/>
        <v>0</v>
      </c>
      <c r="AJ21" s="101">
        <f t="shared" si="9"/>
        <v>0</v>
      </c>
      <c r="AK21" s="107">
        <f t="shared" si="2"/>
        <v>0</v>
      </c>
      <c r="AL21" s="108">
        <f t="shared" si="3"/>
        <v>0</v>
      </c>
      <c r="AM21" s="109">
        <f t="shared" si="4"/>
        <v>0</v>
      </c>
      <c r="AN21" s="110">
        <f t="shared" si="5"/>
        <v>0</v>
      </c>
      <c r="AO21" s="111">
        <f t="shared" si="6"/>
        <v>0</v>
      </c>
      <c r="AP21" s="111">
        <f t="shared" si="7"/>
        <v>0</v>
      </c>
      <c r="AQ21" s="112">
        <f t="shared" si="8"/>
        <v>0</v>
      </c>
    </row>
    <row r="22" spans="1:43" ht="18" thickBot="1">
      <c r="A22" s="25">
        <v>11</v>
      </c>
      <c r="B22" s="29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44">
        <f t="shared" si="0"/>
        <v>0</v>
      </c>
      <c r="AI22" s="31">
        <f t="shared" si="1"/>
        <v>0</v>
      </c>
      <c r="AJ22" s="101">
        <f t="shared" si="9"/>
        <v>0</v>
      </c>
      <c r="AK22" s="107">
        <f t="shared" si="2"/>
        <v>0</v>
      </c>
      <c r="AL22" s="108">
        <f t="shared" si="3"/>
        <v>0</v>
      </c>
      <c r="AM22" s="109">
        <f t="shared" si="4"/>
        <v>0</v>
      </c>
      <c r="AN22" s="110">
        <f t="shared" si="5"/>
        <v>0</v>
      </c>
      <c r="AO22" s="111">
        <f t="shared" si="6"/>
        <v>0</v>
      </c>
      <c r="AP22" s="111">
        <f t="shared" si="7"/>
        <v>0</v>
      </c>
      <c r="AQ22" s="112">
        <f t="shared" si="8"/>
        <v>0</v>
      </c>
    </row>
    <row r="23" spans="1:43" ht="18" thickBot="1">
      <c r="A23" s="25">
        <v>12</v>
      </c>
      <c r="B23" s="29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44">
        <f t="shared" si="0"/>
        <v>0</v>
      </c>
      <c r="AI23" s="31">
        <f t="shared" si="1"/>
        <v>0</v>
      </c>
      <c r="AJ23" s="101">
        <f t="shared" si="9"/>
        <v>0</v>
      </c>
      <c r="AK23" s="107">
        <f t="shared" si="2"/>
        <v>0</v>
      </c>
      <c r="AL23" s="108">
        <f t="shared" si="3"/>
        <v>0</v>
      </c>
      <c r="AM23" s="109">
        <f t="shared" si="4"/>
        <v>0</v>
      </c>
      <c r="AN23" s="110">
        <f t="shared" si="5"/>
        <v>0</v>
      </c>
      <c r="AO23" s="111">
        <f t="shared" si="6"/>
        <v>0</v>
      </c>
      <c r="AP23" s="111">
        <f t="shared" si="7"/>
        <v>0</v>
      </c>
      <c r="AQ23" s="112">
        <f t="shared" si="8"/>
        <v>0</v>
      </c>
    </row>
    <row r="24" spans="1:43" ht="18" thickBot="1">
      <c r="A24" s="25">
        <v>13</v>
      </c>
      <c r="B24" s="29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44">
        <f t="shared" si="0"/>
        <v>0</v>
      </c>
      <c r="AI24" s="31">
        <f t="shared" si="1"/>
        <v>0</v>
      </c>
      <c r="AJ24" s="101">
        <f t="shared" si="9"/>
        <v>0</v>
      </c>
      <c r="AK24" s="107">
        <f t="shared" si="2"/>
        <v>0</v>
      </c>
      <c r="AL24" s="108">
        <f t="shared" si="3"/>
        <v>0</v>
      </c>
      <c r="AM24" s="109">
        <f t="shared" si="4"/>
        <v>0</v>
      </c>
      <c r="AN24" s="110">
        <f t="shared" si="5"/>
        <v>0</v>
      </c>
      <c r="AO24" s="111">
        <f t="shared" si="6"/>
        <v>0</v>
      </c>
      <c r="AP24" s="111">
        <f t="shared" si="7"/>
        <v>0</v>
      </c>
      <c r="AQ24" s="112">
        <f t="shared" si="8"/>
        <v>0</v>
      </c>
    </row>
    <row r="25" spans="1:43" ht="18" thickBot="1">
      <c r="A25" s="25">
        <v>14</v>
      </c>
      <c r="B25" s="29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44">
        <f t="shared" si="0"/>
        <v>0</v>
      </c>
      <c r="AI25" s="31">
        <f t="shared" si="1"/>
        <v>0</v>
      </c>
      <c r="AJ25" s="101">
        <f t="shared" si="9"/>
        <v>0</v>
      </c>
      <c r="AK25" s="107">
        <f t="shared" si="2"/>
        <v>0</v>
      </c>
      <c r="AL25" s="108">
        <f t="shared" si="3"/>
        <v>0</v>
      </c>
      <c r="AM25" s="109">
        <f t="shared" si="4"/>
        <v>0</v>
      </c>
      <c r="AN25" s="110">
        <f t="shared" si="5"/>
        <v>0</v>
      </c>
      <c r="AO25" s="111">
        <f t="shared" si="6"/>
        <v>0</v>
      </c>
      <c r="AP25" s="111">
        <f t="shared" si="7"/>
        <v>0</v>
      </c>
      <c r="AQ25" s="112">
        <f t="shared" si="8"/>
        <v>0</v>
      </c>
    </row>
    <row r="26" spans="1:43" ht="18" thickBot="1">
      <c r="A26" s="25">
        <v>15</v>
      </c>
      <c r="B26" s="29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44">
        <f t="shared" si="0"/>
        <v>0</v>
      </c>
      <c r="AI26" s="31">
        <f t="shared" si="1"/>
        <v>0</v>
      </c>
      <c r="AJ26" s="101">
        <f t="shared" si="9"/>
        <v>0</v>
      </c>
      <c r="AK26" s="107">
        <f t="shared" si="2"/>
        <v>0</v>
      </c>
      <c r="AL26" s="108">
        <f t="shared" si="3"/>
        <v>0</v>
      </c>
      <c r="AM26" s="109">
        <f t="shared" si="4"/>
        <v>0</v>
      </c>
      <c r="AN26" s="110">
        <f t="shared" si="5"/>
        <v>0</v>
      </c>
      <c r="AO26" s="111">
        <f t="shared" si="6"/>
        <v>0</v>
      </c>
      <c r="AP26" s="111">
        <f t="shared" si="7"/>
        <v>0</v>
      </c>
      <c r="AQ26" s="112">
        <f t="shared" si="8"/>
        <v>0</v>
      </c>
    </row>
    <row r="27" spans="1:43" ht="18" thickBot="1">
      <c r="A27" s="25">
        <v>16</v>
      </c>
      <c r="B27" s="2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44">
        <f t="shared" si="0"/>
        <v>0</v>
      </c>
      <c r="AI27" s="31">
        <f t="shared" si="1"/>
        <v>0</v>
      </c>
      <c r="AJ27" s="101">
        <f t="shared" si="9"/>
        <v>0</v>
      </c>
      <c r="AK27" s="107">
        <f t="shared" si="2"/>
        <v>0</v>
      </c>
      <c r="AL27" s="108">
        <f t="shared" si="3"/>
        <v>0</v>
      </c>
      <c r="AM27" s="109">
        <f t="shared" si="4"/>
        <v>0</v>
      </c>
      <c r="AN27" s="110">
        <f t="shared" si="5"/>
        <v>0</v>
      </c>
      <c r="AO27" s="111">
        <f t="shared" si="6"/>
        <v>0</v>
      </c>
      <c r="AP27" s="111">
        <f t="shared" si="7"/>
        <v>0</v>
      </c>
      <c r="AQ27" s="112">
        <f t="shared" si="8"/>
        <v>0</v>
      </c>
    </row>
    <row r="28" spans="1:43" ht="18" thickBot="1">
      <c r="A28" s="25">
        <v>17</v>
      </c>
      <c r="B28" s="29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44">
        <f t="shared" si="0"/>
        <v>0</v>
      </c>
      <c r="AI28" s="31">
        <f t="shared" si="1"/>
        <v>0</v>
      </c>
      <c r="AJ28" s="101">
        <f t="shared" si="9"/>
        <v>0</v>
      </c>
      <c r="AK28" s="107">
        <f t="shared" si="2"/>
        <v>0</v>
      </c>
      <c r="AL28" s="108">
        <f t="shared" si="3"/>
        <v>0</v>
      </c>
      <c r="AM28" s="109">
        <f t="shared" si="4"/>
        <v>0</v>
      </c>
      <c r="AN28" s="110">
        <f t="shared" si="5"/>
        <v>0</v>
      </c>
      <c r="AO28" s="111">
        <f t="shared" si="6"/>
        <v>0</v>
      </c>
      <c r="AP28" s="111">
        <f t="shared" si="7"/>
        <v>0</v>
      </c>
      <c r="AQ28" s="112">
        <f t="shared" si="8"/>
        <v>0</v>
      </c>
    </row>
    <row r="29" spans="1:43" ht="18" thickBot="1">
      <c r="A29" s="25">
        <v>18</v>
      </c>
      <c r="B29" s="29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44">
        <f t="shared" si="0"/>
        <v>0</v>
      </c>
      <c r="AI29" s="31">
        <f t="shared" si="1"/>
        <v>0</v>
      </c>
      <c r="AJ29" s="101">
        <f t="shared" si="9"/>
        <v>0</v>
      </c>
      <c r="AK29" s="107">
        <f t="shared" si="2"/>
        <v>0</v>
      </c>
      <c r="AL29" s="108">
        <f t="shared" si="3"/>
        <v>0</v>
      </c>
      <c r="AM29" s="109">
        <f t="shared" si="4"/>
        <v>0</v>
      </c>
      <c r="AN29" s="110">
        <f t="shared" si="5"/>
        <v>0</v>
      </c>
      <c r="AO29" s="111">
        <f t="shared" si="6"/>
        <v>0</v>
      </c>
      <c r="AP29" s="111">
        <f t="shared" si="7"/>
        <v>0</v>
      </c>
      <c r="AQ29" s="112">
        <f t="shared" si="8"/>
        <v>0</v>
      </c>
    </row>
    <row r="30" spans="1:43" ht="18" thickBot="1">
      <c r="A30" s="25">
        <v>19</v>
      </c>
      <c r="B30" s="29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44">
        <f t="shared" si="0"/>
        <v>0</v>
      </c>
      <c r="AI30" s="31">
        <f t="shared" si="1"/>
        <v>0</v>
      </c>
      <c r="AJ30" s="101">
        <f t="shared" si="9"/>
        <v>0</v>
      </c>
      <c r="AK30" s="107">
        <f t="shared" si="2"/>
        <v>0</v>
      </c>
      <c r="AL30" s="108">
        <f t="shared" si="3"/>
        <v>0</v>
      </c>
      <c r="AM30" s="109">
        <f t="shared" si="4"/>
        <v>0</v>
      </c>
      <c r="AN30" s="110">
        <f t="shared" si="5"/>
        <v>0</v>
      </c>
      <c r="AO30" s="111">
        <f t="shared" si="6"/>
        <v>0</v>
      </c>
      <c r="AP30" s="111">
        <f t="shared" si="7"/>
        <v>0</v>
      </c>
      <c r="AQ30" s="112">
        <f t="shared" si="8"/>
        <v>0</v>
      </c>
    </row>
    <row r="31" spans="1:43" ht="18" thickBot="1">
      <c r="A31" s="25">
        <v>20</v>
      </c>
      <c r="B31" s="29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44">
        <f t="shared" si="0"/>
        <v>0</v>
      </c>
      <c r="AI31" s="31">
        <f t="shared" si="1"/>
        <v>0</v>
      </c>
      <c r="AJ31" s="101">
        <f t="shared" si="9"/>
        <v>0</v>
      </c>
      <c r="AK31" s="107">
        <f t="shared" si="2"/>
        <v>0</v>
      </c>
      <c r="AL31" s="108">
        <f t="shared" si="3"/>
        <v>0</v>
      </c>
      <c r="AM31" s="109">
        <f t="shared" si="4"/>
        <v>0</v>
      </c>
      <c r="AN31" s="110">
        <f t="shared" si="5"/>
        <v>0</v>
      </c>
      <c r="AO31" s="111">
        <f t="shared" si="6"/>
        <v>0</v>
      </c>
      <c r="AP31" s="111">
        <f t="shared" si="7"/>
        <v>0</v>
      </c>
      <c r="AQ31" s="112">
        <f t="shared" si="8"/>
        <v>0</v>
      </c>
    </row>
    <row r="32" spans="1:43" ht="18" thickBot="1">
      <c r="A32" s="25">
        <v>21</v>
      </c>
      <c r="B32" s="29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44">
        <f t="shared" si="0"/>
        <v>0</v>
      </c>
      <c r="AI32" s="31">
        <f t="shared" si="1"/>
        <v>0</v>
      </c>
      <c r="AJ32" s="101">
        <f t="shared" si="9"/>
        <v>0</v>
      </c>
      <c r="AK32" s="107">
        <f t="shared" si="2"/>
        <v>0</v>
      </c>
      <c r="AL32" s="108">
        <f t="shared" si="3"/>
        <v>0</v>
      </c>
      <c r="AM32" s="109">
        <f t="shared" si="4"/>
        <v>0</v>
      </c>
      <c r="AN32" s="110">
        <f t="shared" si="5"/>
        <v>0</v>
      </c>
      <c r="AO32" s="111">
        <f t="shared" si="6"/>
        <v>0</v>
      </c>
      <c r="AP32" s="111">
        <f t="shared" si="7"/>
        <v>0</v>
      </c>
      <c r="AQ32" s="112">
        <f t="shared" si="8"/>
        <v>0</v>
      </c>
    </row>
    <row r="33" spans="1:43" ht="18" thickBot="1">
      <c r="A33" s="25">
        <v>22</v>
      </c>
      <c r="B33" s="29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44">
        <f t="shared" si="0"/>
        <v>0</v>
      </c>
      <c r="AI33" s="31">
        <f t="shared" si="1"/>
        <v>0</v>
      </c>
      <c r="AJ33" s="101">
        <f t="shared" si="9"/>
        <v>0</v>
      </c>
      <c r="AK33" s="107">
        <f t="shared" si="2"/>
        <v>0</v>
      </c>
      <c r="AL33" s="108">
        <f t="shared" si="3"/>
        <v>0</v>
      </c>
      <c r="AM33" s="109">
        <f t="shared" si="4"/>
        <v>0</v>
      </c>
      <c r="AN33" s="110">
        <f t="shared" si="5"/>
        <v>0</v>
      </c>
      <c r="AO33" s="111">
        <f t="shared" si="6"/>
        <v>0</v>
      </c>
      <c r="AP33" s="111">
        <f t="shared" si="7"/>
        <v>0</v>
      </c>
      <c r="AQ33" s="112">
        <f t="shared" si="8"/>
        <v>0</v>
      </c>
    </row>
    <row r="34" spans="1:43" ht="18" thickBot="1">
      <c r="A34" s="25">
        <v>23</v>
      </c>
      <c r="B34" s="29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44">
        <f t="shared" si="0"/>
        <v>0</v>
      </c>
      <c r="AI34" s="31">
        <f t="shared" si="1"/>
        <v>0</v>
      </c>
      <c r="AJ34" s="101">
        <f t="shared" si="9"/>
        <v>0</v>
      </c>
      <c r="AK34" s="107">
        <f t="shared" si="2"/>
        <v>0</v>
      </c>
      <c r="AL34" s="108">
        <f t="shared" si="3"/>
        <v>0</v>
      </c>
      <c r="AM34" s="109">
        <f t="shared" si="4"/>
        <v>0</v>
      </c>
      <c r="AN34" s="110">
        <f t="shared" si="5"/>
        <v>0</v>
      </c>
      <c r="AO34" s="111">
        <f t="shared" si="6"/>
        <v>0</v>
      </c>
      <c r="AP34" s="111">
        <f t="shared" si="7"/>
        <v>0</v>
      </c>
      <c r="AQ34" s="112">
        <f t="shared" si="8"/>
        <v>0</v>
      </c>
    </row>
    <row r="35" spans="1:43" ht="18" thickBot="1">
      <c r="A35" s="25">
        <v>24</v>
      </c>
      <c r="B35" s="29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44">
        <f t="shared" si="0"/>
        <v>0</v>
      </c>
      <c r="AI35" s="31">
        <f t="shared" si="1"/>
        <v>0</v>
      </c>
      <c r="AJ35" s="101">
        <f t="shared" si="9"/>
        <v>0</v>
      </c>
      <c r="AK35" s="107">
        <f t="shared" si="2"/>
        <v>0</v>
      </c>
      <c r="AL35" s="108">
        <f t="shared" si="3"/>
        <v>0</v>
      </c>
      <c r="AM35" s="109">
        <f t="shared" si="4"/>
        <v>0</v>
      </c>
      <c r="AN35" s="110">
        <f t="shared" si="5"/>
        <v>0</v>
      </c>
      <c r="AO35" s="111">
        <f t="shared" si="6"/>
        <v>0</v>
      </c>
      <c r="AP35" s="111">
        <f t="shared" si="7"/>
        <v>0</v>
      </c>
      <c r="AQ35" s="112">
        <f t="shared" si="8"/>
        <v>0</v>
      </c>
    </row>
    <row r="36" spans="1:43" ht="18" thickBot="1">
      <c r="A36" s="25">
        <v>25</v>
      </c>
      <c r="B36" s="29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44">
        <f t="shared" si="0"/>
        <v>0</v>
      </c>
      <c r="AI36" s="31">
        <f t="shared" si="1"/>
        <v>0</v>
      </c>
      <c r="AJ36" s="101">
        <f t="shared" si="9"/>
        <v>0</v>
      </c>
      <c r="AK36" s="107">
        <f t="shared" si="2"/>
        <v>0</v>
      </c>
      <c r="AL36" s="108">
        <f t="shared" si="3"/>
        <v>0</v>
      </c>
      <c r="AM36" s="109">
        <f t="shared" si="4"/>
        <v>0</v>
      </c>
      <c r="AN36" s="110">
        <f t="shared" si="5"/>
        <v>0</v>
      </c>
      <c r="AO36" s="111">
        <f t="shared" si="6"/>
        <v>0</v>
      </c>
      <c r="AP36" s="111">
        <f t="shared" si="7"/>
        <v>0</v>
      </c>
      <c r="AQ36" s="112">
        <f t="shared" si="8"/>
        <v>0</v>
      </c>
    </row>
    <row r="37" spans="1:43" ht="18" thickBot="1">
      <c r="A37" s="25">
        <v>26</v>
      </c>
      <c r="B37" s="29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44">
        <f t="shared" si="0"/>
        <v>0</v>
      </c>
      <c r="AI37" s="31">
        <f t="shared" si="1"/>
        <v>0</v>
      </c>
      <c r="AJ37" s="101">
        <f t="shared" si="9"/>
        <v>0</v>
      </c>
      <c r="AK37" s="107">
        <f t="shared" si="2"/>
        <v>0</v>
      </c>
      <c r="AL37" s="108">
        <f t="shared" si="3"/>
        <v>0</v>
      </c>
      <c r="AM37" s="109">
        <f t="shared" si="4"/>
        <v>0</v>
      </c>
      <c r="AN37" s="110">
        <f t="shared" si="5"/>
        <v>0</v>
      </c>
      <c r="AO37" s="111">
        <f t="shared" si="6"/>
        <v>0</v>
      </c>
      <c r="AP37" s="111">
        <f t="shared" si="7"/>
        <v>0</v>
      </c>
      <c r="AQ37" s="112">
        <f t="shared" si="8"/>
        <v>0</v>
      </c>
    </row>
    <row r="38" spans="1:43" ht="18" thickBot="1">
      <c r="A38" s="25">
        <v>27</v>
      </c>
      <c r="B38" s="29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44">
        <f t="shared" si="0"/>
        <v>0</v>
      </c>
      <c r="AI38" s="31">
        <f t="shared" si="1"/>
        <v>0</v>
      </c>
      <c r="AJ38" s="101">
        <f t="shared" si="9"/>
        <v>0</v>
      </c>
      <c r="AK38" s="107">
        <f t="shared" si="2"/>
        <v>0</v>
      </c>
      <c r="AL38" s="108">
        <f t="shared" si="3"/>
        <v>0</v>
      </c>
      <c r="AM38" s="109">
        <f t="shared" si="4"/>
        <v>0</v>
      </c>
      <c r="AN38" s="110">
        <f t="shared" si="5"/>
        <v>0</v>
      </c>
      <c r="AO38" s="111">
        <f t="shared" si="6"/>
        <v>0</v>
      </c>
      <c r="AP38" s="111">
        <f t="shared" si="7"/>
        <v>0</v>
      </c>
      <c r="AQ38" s="112">
        <f t="shared" si="8"/>
        <v>0</v>
      </c>
    </row>
    <row r="39" spans="1:43" ht="18" thickBot="1">
      <c r="A39" s="25">
        <v>28</v>
      </c>
      <c r="B39" s="29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44">
        <f t="shared" si="0"/>
        <v>0</v>
      </c>
      <c r="AI39" s="31">
        <f t="shared" si="1"/>
        <v>0</v>
      </c>
      <c r="AJ39" s="101">
        <f t="shared" si="9"/>
        <v>0</v>
      </c>
      <c r="AK39" s="107">
        <f t="shared" si="2"/>
        <v>0</v>
      </c>
      <c r="AL39" s="108">
        <f t="shared" si="3"/>
        <v>0</v>
      </c>
      <c r="AM39" s="109">
        <f t="shared" si="4"/>
        <v>0</v>
      </c>
      <c r="AN39" s="110">
        <f t="shared" si="5"/>
        <v>0</v>
      </c>
      <c r="AO39" s="111">
        <f t="shared" si="6"/>
        <v>0</v>
      </c>
      <c r="AP39" s="111">
        <f t="shared" si="7"/>
        <v>0</v>
      </c>
      <c r="AQ39" s="112">
        <f t="shared" si="8"/>
        <v>0</v>
      </c>
    </row>
    <row r="40" spans="1:43" ht="18" thickBot="1">
      <c r="A40" s="25">
        <v>29</v>
      </c>
      <c r="B40" s="2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44">
        <f t="shared" si="0"/>
        <v>0</v>
      </c>
      <c r="AI40" s="31">
        <f t="shared" si="1"/>
        <v>0</v>
      </c>
      <c r="AJ40" s="101">
        <f t="shared" si="9"/>
        <v>0</v>
      </c>
      <c r="AK40" s="107">
        <f t="shared" si="2"/>
        <v>0</v>
      </c>
      <c r="AL40" s="108">
        <f t="shared" si="3"/>
        <v>0</v>
      </c>
      <c r="AM40" s="109">
        <f t="shared" si="4"/>
        <v>0</v>
      </c>
      <c r="AN40" s="110">
        <f t="shared" si="5"/>
        <v>0</v>
      </c>
      <c r="AO40" s="111">
        <f t="shared" si="6"/>
        <v>0</v>
      </c>
      <c r="AP40" s="111">
        <f t="shared" si="7"/>
        <v>0</v>
      </c>
      <c r="AQ40" s="112">
        <f t="shared" si="8"/>
        <v>0</v>
      </c>
    </row>
    <row r="41" spans="1:43" ht="18" thickBot="1">
      <c r="A41" s="25">
        <v>30</v>
      </c>
      <c r="B41" s="29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44">
        <f t="shared" si="0"/>
        <v>0</v>
      </c>
      <c r="AI41" s="31">
        <f t="shared" si="1"/>
        <v>0</v>
      </c>
      <c r="AJ41" s="101">
        <f t="shared" si="9"/>
        <v>0</v>
      </c>
      <c r="AK41" s="107">
        <f t="shared" si="2"/>
        <v>0</v>
      </c>
      <c r="AL41" s="108">
        <f t="shared" si="3"/>
        <v>0</v>
      </c>
      <c r="AM41" s="109">
        <f t="shared" si="4"/>
        <v>0</v>
      </c>
      <c r="AN41" s="110">
        <f t="shared" si="5"/>
        <v>0</v>
      </c>
      <c r="AO41" s="111">
        <f t="shared" si="6"/>
        <v>0</v>
      </c>
      <c r="AP41" s="111">
        <f t="shared" si="7"/>
        <v>0</v>
      </c>
      <c r="AQ41" s="112">
        <f t="shared" si="8"/>
        <v>0</v>
      </c>
    </row>
    <row r="42" spans="1:43" ht="18" thickBot="1">
      <c r="A42" s="25">
        <v>31</v>
      </c>
      <c r="B42" s="29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44">
        <f t="shared" si="0"/>
        <v>0</v>
      </c>
      <c r="AI42" s="31">
        <f t="shared" si="1"/>
        <v>0</v>
      </c>
      <c r="AJ42" s="101">
        <f t="shared" si="9"/>
        <v>0</v>
      </c>
      <c r="AK42" s="107">
        <f t="shared" si="2"/>
        <v>0</v>
      </c>
      <c r="AL42" s="108">
        <f t="shared" si="3"/>
        <v>0</v>
      </c>
      <c r="AM42" s="109">
        <f t="shared" si="4"/>
        <v>0</v>
      </c>
      <c r="AN42" s="110">
        <f t="shared" si="5"/>
        <v>0</v>
      </c>
      <c r="AO42" s="111">
        <f t="shared" si="6"/>
        <v>0</v>
      </c>
      <c r="AP42" s="111">
        <f t="shared" si="7"/>
        <v>0</v>
      </c>
      <c r="AQ42" s="112">
        <f t="shared" si="8"/>
        <v>0</v>
      </c>
    </row>
    <row r="43" spans="1:43" ht="18" thickBot="1">
      <c r="A43" s="25">
        <v>32</v>
      </c>
      <c r="B43" s="29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44">
        <f t="shared" si="0"/>
        <v>0</v>
      </c>
      <c r="AI43" s="31">
        <f t="shared" si="1"/>
        <v>0</v>
      </c>
      <c r="AJ43" s="101">
        <f t="shared" si="9"/>
        <v>0</v>
      </c>
      <c r="AK43" s="107">
        <f t="shared" si="2"/>
        <v>0</v>
      </c>
      <c r="AL43" s="108">
        <f t="shared" si="3"/>
        <v>0</v>
      </c>
      <c r="AM43" s="109">
        <f t="shared" si="4"/>
        <v>0</v>
      </c>
      <c r="AN43" s="110">
        <f t="shared" si="5"/>
        <v>0</v>
      </c>
      <c r="AO43" s="111">
        <f t="shared" si="6"/>
        <v>0</v>
      </c>
      <c r="AP43" s="111">
        <f t="shared" si="7"/>
        <v>0</v>
      </c>
      <c r="AQ43" s="112">
        <f t="shared" si="8"/>
        <v>0</v>
      </c>
    </row>
    <row r="44" spans="1:43" ht="18" thickBot="1">
      <c r="A44" s="25">
        <v>33</v>
      </c>
      <c r="B44" s="29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44">
        <f t="shared" si="0"/>
        <v>0</v>
      </c>
      <c r="AI44" s="31">
        <f t="shared" si="1"/>
        <v>0</v>
      </c>
      <c r="AJ44" s="101">
        <f t="shared" si="9"/>
        <v>0</v>
      </c>
      <c r="AK44" s="107">
        <f t="shared" si="2"/>
        <v>0</v>
      </c>
      <c r="AL44" s="108">
        <f t="shared" si="3"/>
        <v>0</v>
      </c>
      <c r="AM44" s="109">
        <f t="shared" si="4"/>
        <v>0</v>
      </c>
      <c r="AN44" s="110">
        <f t="shared" si="5"/>
        <v>0</v>
      </c>
      <c r="AO44" s="111">
        <f t="shared" si="6"/>
        <v>0</v>
      </c>
      <c r="AP44" s="111">
        <f t="shared" si="7"/>
        <v>0</v>
      </c>
      <c r="AQ44" s="112">
        <f t="shared" si="8"/>
        <v>0</v>
      </c>
    </row>
    <row r="45" spans="1:43" ht="18" thickBot="1">
      <c r="A45" s="25">
        <v>34</v>
      </c>
      <c r="B45" s="29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44">
        <f t="shared" si="0"/>
        <v>0</v>
      </c>
      <c r="AI45" s="31">
        <f t="shared" si="1"/>
        <v>0</v>
      </c>
      <c r="AJ45" s="101">
        <f t="shared" si="9"/>
        <v>0</v>
      </c>
      <c r="AK45" s="107">
        <f t="shared" si="2"/>
        <v>0</v>
      </c>
      <c r="AL45" s="108">
        <f t="shared" si="3"/>
        <v>0</v>
      </c>
      <c r="AM45" s="109">
        <f t="shared" si="4"/>
        <v>0</v>
      </c>
      <c r="AN45" s="110">
        <f t="shared" si="5"/>
        <v>0</v>
      </c>
      <c r="AO45" s="111">
        <f t="shared" si="6"/>
        <v>0</v>
      </c>
      <c r="AP45" s="111">
        <f t="shared" si="7"/>
        <v>0</v>
      </c>
      <c r="AQ45" s="112">
        <f t="shared" si="8"/>
        <v>0</v>
      </c>
    </row>
    <row r="46" spans="1:43" ht="18" thickBot="1">
      <c r="A46" s="25">
        <v>35</v>
      </c>
      <c r="B46" s="29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44">
        <f t="shared" si="0"/>
        <v>0</v>
      </c>
      <c r="AI46" s="31">
        <f t="shared" si="1"/>
        <v>0</v>
      </c>
      <c r="AJ46" s="101">
        <f t="shared" si="9"/>
        <v>0</v>
      </c>
      <c r="AK46" s="107">
        <f t="shared" si="2"/>
        <v>0</v>
      </c>
      <c r="AL46" s="108">
        <f t="shared" si="3"/>
        <v>0</v>
      </c>
      <c r="AM46" s="109">
        <f t="shared" si="4"/>
        <v>0</v>
      </c>
      <c r="AN46" s="110">
        <f t="shared" si="5"/>
        <v>0</v>
      </c>
      <c r="AO46" s="111">
        <f t="shared" si="6"/>
        <v>0</v>
      </c>
      <c r="AP46" s="111">
        <f t="shared" si="7"/>
        <v>0</v>
      </c>
      <c r="AQ46" s="112">
        <f t="shared" si="8"/>
        <v>0</v>
      </c>
    </row>
    <row r="47" spans="1:43" ht="18" thickBot="1">
      <c r="A47" s="25">
        <v>36</v>
      </c>
      <c r="B47" s="29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44">
        <f t="shared" si="0"/>
        <v>0</v>
      </c>
      <c r="AI47" s="31">
        <f t="shared" si="1"/>
        <v>0</v>
      </c>
      <c r="AJ47" s="101">
        <f t="shared" si="9"/>
        <v>0</v>
      </c>
      <c r="AK47" s="107">
        <f t="shared" si="2"/>
        <v>0</v>
      </c>
      <c r="AL47" s="108">
        <f t="shared" si="3"/>
        <v>0</v>
      </c>
      <c r="AM47" s="109">
        <f t="shared" si="4"/>
        <v>0</v>
      </c>
      <c r="AN47" s="110">
        <f t="shared" si="5"/>
        <v>0</v>
      </c>
      <c r="AO47" s="111">
        <f t="shared" si="6"/>
        <v>0</v>
      </c>
      <c r="AP47" s="111">
        <f t="shared" si="7"/>
        <v>0</v>
      </c>
      <c r="AQ47" s="112">
        <f t="shared" si="8"/>
        <v>0</v>
      </c>
    </row>
    <row r="48" spans="1:43" ht="18" thickBot="1">
      <c r="A48" s="25">
        <v>37</v>
      </c>
      <c r="B48" s="29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44">
        <f t="shared" si="0"/>
        <v>0</v>
      </c>
      <c r="AI48" s="31">
        <f t="shared" si="1"/>
        <v>0</v>
      </c>
      <c r="AJ48" s="101">
        <f t="shared" si="9"/>
        <v>0</v>
      </c>
      <c r="AK48" s="107">
        <f t="shared" si="2"/>
        <v>0</v>
      </c>
      <c r="AL48" s="108">
        <f t="shared" si="3"/>
        <v>0</v>
      </c>
      <c r="AM48" s="109">
        <f t="shared" si="4"/>
        <v>0</v>
      </c>
      <c r="AN48" s="110">
        <f t="shared" si="5"/>
        <v>0</v>
      </c>
      <c r="AO48" s="111">
        <f t="shared" si="6"/>
        <v>0</v>
      </c>
      <c r="AP48" s="111">
        <f t="shared" si="7"/>
        <v>0</v>
      </c>
      <c r="AQ48" s="112">
        <f t="shared" si="8"/>
        <v>0</v>
      </c>
    </row>
    <row r="49" spans="1:43" ht="18" thickBot="1">
      <c r="A49" s="25">
        <v>38</v>
      </c>
      <c r="B49" s="29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44">
        <f t="shared" si="0"/>
        <v>0</v>
      </c>
      <c r="AI49" s="31">
        <f t="shared" si="1"/>
        <v>0</v>
      </c>
      <c r="AJ49" s="101">
        <f t="shared" si="9"/>
        <v>0</v>
      </c>
      <c r="AK49" s="107">
        <f t="shared" si="2"/>
        <v>0</v>
      </c>
      <c r="AL49" s="108">
        <f t="shared" si="3"/>
        <v>0</v>
      </c>
      <c r="AM49" s="109">
        <f t="shared" si="4"/>
        <v>0</v>
      </c>
      <c r="AN49" s="110">
        <f t="shared" si="5"/>
        <v>0</v>
      </c>
      <c r="AO49" s="111">
        <f t="shared" si="6"/>
        <v>0</v>
      </c>
      <c r="AP49" s="111">
        <f t="shared" si="7"/>
        <v>0</v>
      </c>
      <c r="AQ49" s="112">
        <f t="shared" si="8"/>
        <v>0</v>
      </c>
    </row>
    <row r="50" spans="1:43" ht="18" thickBot="1">
      <c r="A50" s="25">
        <v>39</v>
      </c>
      <c r="B50" s="29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44">
        <f t="shared" si="0"/>
        <v>0</v>
      </c>
      <c r="AI50" s="31">
        <f t="shared" si="1"/>
        <v>0</v>
      </c>
      <c r="AJ50" s="101">
        <f t="shared" si="9"/>
        <v>0</v>
      </c>
      <c r="AK50" s="107">
        <f t="shared" si="2"/>
        <v>0</v>
      </c>
      <c r="AL50" s="108">
        <f t="shared" si="3"/>
        <v>0</v>
      </c>
      <c r="AM50" s="109">
        <f t="shared" si="4"/>
        <v>0</v>
      </c>
      <c r="AN50" s="110">
        <f t="shared" si="5"/>
        <v>0</v>
      </c>
      <c r="AO50" s="111">
        <f t="shared" si="6"/>
        <v>0</v>
      </c>
      <c r="AP50" s="111">
        <f t="shared" si="7"/>
        <v>0</v>
      </c>
      <c r="AQ50" s="112">
        <f t="shared" si="8"/>
        <v>0</v>
      </c>
    </row>
    <row r="51" spans="1:43" ht="18" thickBot="1">
      <c r="A51" s="25">
        <v>40</v>
      </c>
      <c r="B51" s="29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44">
        <f t="shared" si="0"/>
        <v>0</v>
      </c>
      <c r="AI51" s="31">
        <f t="shared" si="1"/>
        <v>0</v>
      </c>
      <c r="AJ51" s="101">
        <f t="shared" si="9"/>
        <v>0</v>
      </c>
      <c r="AK51" s="107">
        <f t="shared" si="2"/>
        <v>0</v>
      </c>
      <c r="AL51" s="108">
        <f t="shared" si="3"/>
        <v>0</v>
      </c>
      <c r="AM51" s="109">
        <f t="shared" si="4"/>
        <v>0</v>
      </c>
      <c r="AN51" s="110">
        <f t="shared" si="5"/>
        <v>0</v>
      </c>
      <c r="AO51" s="111">
        <f t="shared" si="6"/>
        <v>0</v>
      </c>
      <c r="AP51" s="111">
        <f t="shared" si="7"/>
        <v>0</v>
      </c>
      <c r="AQ51" s="112">
        <f t="shared" si="8"/>
        <v>0</v>
      </c>
    </row>
    <row r="52" spans="1:43" ht="18" thickBot="1">
      <c r="A52" s="25">
        <v>41</v>
      </c>
      <c r="B52" s="29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44">
        <f t="shared" si="0"/>
        <v>0</v>
      </c>
      <c r="AI52" s="31">
        <f t="shared" si="1"/>
        <v>0</v>
      </c>
      <c r="AJ52" s="101">
        <f t="shared" si="9"/>
        <v>0</v>
      </c>
      <c r="AK52" s="107">
        <f t="shared" si="2"/>
        <v>0</v>
      </c>
      <c r="AL52" s="108">
        <f t="shared" si="3"/>
        <v>0</v>
      </c>
      <c r="AM52" s="109">
        <f t="shared" si="4"/>
        <v>0</v>
      </c>
      <c r="AN52" s="110">
        <f t="shared" si="5"/>
        <v>0</v>
      </c>
      <c r="AO52" s="111">
        <f t="shared" si="6"/>
        <v>0</v>
      </c>
      <c r="AP52" s="111">
        <f t="shared" si="7"/>
        <v>0</v>
      </c>
      <c r="AQ52" s="112">
        <f t="shared" si="8"/>
        <v>0</v>
      </c>
    </row>
    <row r="53" spans="1:43" ht="18" thickBot="1">
      <c r="A53" s="25">
        <v>42</v>
      </c>
      <c r="B53" s="29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44">
        <f t="shared" si="0"/>
        <v>0</v>
      </c>
      <c r="AI53" s="31">
        <f t="shared" si="1"/>
        <v>0</v>
      </c>
      <c r="AJ53" s="101">
        <f t="shared" si="9"/>
        <v>0</v>
      </c>
      <c r="AK53" s="107">
        <f t="shared" si="2"/>
        <v>0</v>
      </c>
      <c r="AL53" s="108">
        <f t="shared" si="3"/>
        <v>0</v>
      </c>
      <c r="AM53" s="109">
        <f t="shared" si="4"/>
        <v>0</v>
      </c>
      <c r="AN53" s="110">
        <f t="shared" si="5"/>
        <v>0</v>
      </c>
      <c r="AO53" s="111">
        <f t="shared" si="6"/>
        <v>0</v>
      </c>
      <c r="AP53" s="111">
        <f t="shared" si="7"/>
        <v>0</v>
      </c>
      <c r="AQ53" s="112">
        <f t="shared" si="8"/>
        <v>0</v>
      </c>
    </row>
    <row r="54" spans="1:43" ht="18" thickBot="1">
      <c r="A54" s="25">
        <v>43</v>
      </c>
      <c r="B54" s="29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44">
        <f t="shared" si="0"/>
        <v>0</v>
      </c>
      <c r="AI54" s="31">
        <f t="shared" si="1"/>
        <v>0</v>
      </c>
      <c r="AJ54" s="101">
        <f t="shared" si="9"/>
        <v>0</v>
      </c>
      <c r="AK54" s="107">
        <f t="shared" si="2"/>
        <v>0</v>
      </c>
      <c r="AL54" s="108">
        <f t="shared" si="3"/>
        <v>0</v>
      </c>
      <c r="AM54" s="109">
        <f t="shared" si="4"/>
        <v>0</v>
      </c>
      <c r="AN54" s="110">
        <f t="shared" si="5"/>
        <v>0</v>
      </c>
      <c r="AO54" s="111">
        <f t="shared" si="6"/>
        <v>0</v>
      </c>
      <c r="AP54" s="111">
        <f t="shared" si="7"/>
        <v>0</v>
      </c>
      <c r="AQ54" s="112">
        <f t="shared" si="8"/>
        <v>0</v>
      </c>
    </row>
    <row r="55" spans="1:43" ht="18" thickBot="1">
      <c r="A55" s="25">
        <v>44</v>
      </c>
      <c r="B55" s="29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44">
        <f t="shared" si="0"/>
        <v>0</v>
      </c>
      <c r="AI55" s="31">
        <f t="shared" si="1"/>
        <v>0</v>
      </c>
      <c r="AJ55" s="101">
        <f t="shared" si="9"/>
        <v>0</v>
      </c>
      <c r="AK55" s="107">
        <f t="shared" si="2"/>
        <v>0</v>
      </c>
      <c r="AL55" s="108">
        <f t="shared" si="3"/>
        <v>0</v>
      </c>
      <c r="AM55" s="109">
        <f t="shared" si="4"/>
        <v>0</v>
      </c>
      <c r="AN55" s="110">
        <f t="shared" si="5"/>
        <v>0</v>
      </c>
      <c r="AO55" s="111">
        <f t="shared" si="6"/>
        <v>0</v>
      </c>
      <c r="AP55" s="111">
        <f t="shared" si="7"/>
        <v>0</v>
      </c>
      <c r="AQ55" s="112">
        <f t="shared" si="8"/>
        <v>0</v>
      </c>
    </row>
    <row r="56" spans="1:43" ht="18" thickBot="1">
      <c r="A56" s="25">
        <v>45</v>
      </c>
      <c r="B56" s="29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44">
        <f t="shared" si="0"/>
        <v>0</v>
      </c>
      <c r="AI56" s="31">
        <f t="shared" si="1"/>
        <v>0</v>
      </c>
      <c r="AJ56" s="101">
        <f t="shared" si="9"/>
        <v>0</v>
      </c>
      <c r="AK56" s="107">
        <f t="shared" si="2"/>
        <v>0</v>
      </c>
      <c r="AL56" s="108">
        <f t="shared" si="3"/>
        <v>0</v>
      </c>
      <c r="AM56" s="109">
        <f t="shared" si="4"/>
        <v>0</v>
      </c>
      <c r="AN56" s="110">
        <f t="shared" si="5"/>
        <v>0</v>
      </c>
      <c r="AO56" s="111">
        <f t="shared" si="6"/>
        <v>0</v>
      </c>
      <c r="AP56" s="111">
        <f t="shared" si="7"/>
        <v>0</v>
      </c>
      <c r="AQ56" s="112">
        <f t="shared" si="8"/>
        <v>0</v>
      </c>
    </row>
    <row r="57" spans="1:43" ht="18" thickBot="1">
      <c r="A57" s="25">
        <v>46</v>
      </c>
      <c r="B57" s="29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44">
        <f t="shared" si="0"/>
        <v>0</v>
      </c>
      <c r="AI57" s="31">
        <f t="shared" si="1"/>
        <v>0</v>
      </c>
      <c r="AJ57" s="101">
        <f t="shared" si="9"/>
        <v>0</v>
      </c>
      <c r="AK57" s="107">
        <f t="shared" si="2"/>
        <v>0</v>
      </c>
      <c r="AL57" s="108">
        <f t="shared" si="3"/>
        <v>0</v>
      </c>
      <c r="AM57" s="109">
        <f t="shared" si="4"/>
        <v>0</v>
      </c>
      <c r="AN57" s="110">
        <f t="shared" si="5"/>
        <v>0</v>
      </c>
      <c r="AO57" s="111">
        <f t="shared" si="6"/>
        <v>0</v>
      </c>
      <c r="AP57" s="111">
        <f t="shared" si="7"/>
        <v>0</v>
      </c>
      <c r="AQ57" s="112">
        <f t="shared" si="8"/>
        <v>0</v>
      </c>
    </row>
    <row r="58" spans="1:43" ht="18" thickBot="1">
      <c r="A58" s="25">
        <v>47</v>
      </c>
      <c r="B58" s="29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44">
        <f t="shared" si="0"/>
        <v>0</v>
      </c>
      <c r="AI58" s="31">
        <f t="shared" si="1"/>
        <v>0</v>
      </c>
      <c r="AJ58" s="101">
        <f t="shared" si="9"/>
        <v>0</v>
      </c>
      <c r="AK58" s="107">
        <f t="shared" si="2"/>
        <v>0</v>
      </c>
      <c r="AL58" s="108">
        <f t="shared" si="3"/>
        <v>0</v>
      </c>
      <c r="AM58" s="109">
        <f t="shared" si="4"/>
        <v>0</v>
      </c>
      <c r="AN58" s="110">
        <f t="shared" si="5"/>
        <v>0</v>
      </c>
      <c r="AO58" s="111">
        <f t="shared" si="6"/>
        <v>0</v>
      </c>
      <c r="AP58" s="111">
        <f t="shared" si="7"/>
        <v>0</v>
      </c>
      <c r="AQ58" s="112">
        <f t="shared" si="8"/>
        <v>0</v>
      </c>
    </row>
    <row r="59" spans="1:43" ht="18" thickBot="1">
      <c r="A59" s="25">
        <v>48</v>
      </c>
      <c r="B59" s="29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44">
        <f t="shared" si="0"/>
        <v>0</v>
      </c>
      <c r="AI59" s="31">
        <f t="shared" si="1"/>
        <v>0</v>
      </c>
      <c r="AJ59" s="101">
        <f t="shared" si="9"/>
        <v>0</v>
      </c>
      <c r="AK59" s="107">
        <f t="shared" si="2"/>
        <v>0</v>
      </c>
      <c r="AL59" s="108">
        <f t="shared" si="3"/>
        <v>0</v>
      </c>
      <c r="AM59" s="109">
        <f t="shared" si="4"/>
        <v>0</v>
      </c>
      <c r="AN59" s="110">
        <f t="shared" si="5"/>
        <v>0</v>
      </c>
      <c r="AO59" s="111">
        <f t="shared" si="6"/>
        <v>0</v>
      </c>
      <c r="AP59" s="111">
        <f t="shared" si="7"/>
        <v>0</v>
      </c>
      <c r="AQ59" s="112">
        <f t="shared" si="8"/>
        <v>0</v>
      </c>
    </row>
    <row r="60" spans="1:43" ht="18" thickBot="1">
      <c r="A60" s="25">
        <v>49</v>
      </c>
      <c r="B60" s="29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44">
        <f t="shared" si="0"/>
        <v>0</v>
      </c>
      <c r="AI60" s="31">
        <f t="shared" si="1"/>
        <v>0</v>
      </c>
      <c r="AJ60" s="101">
        <f t="shared" si="9"/>
        <v>0</v>
      </c>
      <c r="AK60" s="107">
        <f t="shared" si="2"/>
        <v>0</v>
      </c>
      <c r="AL60" s="108">
        <f t="shared" si="3"/>
        <v>0</v>
      </c>
      <c r="AM60" s="109">
        <f t="shared" si="4"/>
        <v>0</v>
      </c>
      <c r="AN60" s="110">
        <f t="shared" si="5"/>
        <v>0</v>
      </c>
      <c r="AO60" s="111">
        <f t="shared" si="6"/>
        <v>0</v>
      </c>
      <c r="AP60" s="111">
        <f t="shared" si="7"/>
        <v>0</v>
      </c>
      <c r="AQ60" s="112">
        <f t="shared" si="8"/>
        <v>0</v>
      </c>
    </row>
    <row r="61" spans="1:43" ht="18" thickBot="1">
      <c r="A61" s="25">
        <v>50</v>
      </c>
      <c r="B61" s="51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44">
        <f t="shared" si="0"/>
        <v>0</v>
      </c>
      <c r="AI61" s="31">
        <f t="shared" si="1"/>
        <v>0</v>
      </c>
      <c r="AJ61" s="102">
        <f>AH61+AI61</f>
        <v>0</v>
      </c>
      <c r="AK61" s="107">
        <f t="shared" si="2"/>
        <v>0</v>
      </c>
      <c r="AL61" s="108">
        <f t="shared" si="3"/>
        <v>0</v>
      </c>
      <c r="AM61" s="109">
        <f t="shared" si="4"/>
        <v>0</v>
      </c>
      <c r="AN61" s="110">
        <f t="shared" si="5"/>
        <v>0</v>
      </c>
      <c r="AO61" s="111">
        <f t="shared" si="6"/>
        <v>0</v>
      </c>
      <c r="AP61" s="111">
        <f t="shared" si="7"/>
        <v>0</v>
      </c>
      <c r="AQ61" s="112">
        <f t="shared" si="8"/>
        <v>0</v>
      </c>
    </row>
    <row r="62" spans="1:43" ht="18" thickBot="1">
      <c r="A62" s="25"/>
      <c r="B62" s="52" t="s">
        <v>0</v>
      </c>
      <c r="C62" s="53">
        <f aca="true" t="shared" si="10" ref="C62:Z62">SUM(C12:C61)</f>
        <v>0</v>
      </c>
      <c r="D62" s="54">
        <f t="shared" si="10"/>
        <v>0</v>
      </c>
      <c r="E62" s="54">
        <f t="shared" si="10"/>
        <v>0</v>
      </c>
      <c r="F62" s="54">
        <f t="shared" si="10"/>
        <v>0</v>
      </c>
      <c r="G62" s="54">
        <f t="shared" si="10"/>
        <v>0</v>
      </c>
      <c r="H62" s="54">
        <f t="shared" si="10"/>
        <v>0</v>
      </c>
      <c r="I62" s="54">
        <f t="shared" si="10"/>
        <v>0</v>
      </c>
      <c r="J62" s="54">
        <f t="shared" si="10"/>
        <v>0</v>
      </c>
      <c r="K62" s="54">
        <f t="shared" si="10"/>
        <v>0</v>
      </c>
      <c r="L62" s="54">
        <f>SUM(L12:L61)</f>
        <v>0</v>
      </c>
      <c r="M62" s="68">
        <f>SUM(M12:M61)</f>
        <v>0</v>
      </c>
      <c r="N62" s="94">
        <f t="shared" si="10"/>
        <v>0</v>
      </c>
      <c r="O62" s="53">
        <f t="shared" si="10"/>
        <v>0</v>
      </c>
      <c r="P62" s="54">
        <f t="shared" si="10"/>
        <v>0</v>
      </c>
      <c r="Q62" s="54">
        <f t="shared" si="10"/>
        <v>0</v>
      </c>
      <c r="R62" s="54">
        <f t="shared" si="10"/>
        <v>0</v>
      </c>
      <c r="S62" s="55">
        <f t="shared" si="10"/>
        <v>0</v>
      </c>
      <c r="T62" s="57">
        <f t="shared" si="10"/>
        <v>0</v>
      </c>
      <c r="U62" s="58">
        <f t="shared" si="10"/>
        <v>0</v>
      </c>
      <c r="V62" s="58">
        <f t="shared" si="10"/>
        <v>0</v>
      </c>
      <c r="W62" s="58">
        <f t="shared" si="10"/>
        <v>0</v>
      </c>
      <c r="X62" s="58">
        <f t="shared" si="10"/>
        <v>0</v>
      </c>
      <c r="Y62" s="58">
        <f t="shared" si="10"/>
        <v>0</v>
      </c>
      <c r="Z62" s="58">
        <f t="shared" si="10"/>
        <v>0</v>
      </c>
      <c r="AA62" s="58">
        <f aca="true" t="shared" si="11" ref="AA62:AG62">SUM(AA12:AA61)</f>
        <v>0</v>
      </c>
      <c r="AB62" s="58">
        <f t="shared" si="11"/>
        <v>0</v>
      </c>
      <c r="AC62" s="58">
        <f t="shared" si="11"/>
        <v>0</v>
      </c>
      <c r="AD62" s="58">
        <f t="shared" si="11"/>
        <v>0</v>
      </c>
      <c r="AE62" s="58">
        <f t="shared" si="11"/>
        <v>0</v>
      </c>
      <c r="AF62" s="58">
        <f t="shared" si="11"/>
        <v>0</v>
      </c>
      <c r="AG62" s="72">
        <f t="shared" si="11"/>
        <v>0</v>
      </c>
      <c r="AH62" s="59">
        <f>SUM(C62:S62)</f>
        <v>0</v>
      </c>
      <c r="AI62" s="60">
        <f>SUM($T62:$AG62)</f>
        <v>0</v>
      </c>
      <c r="AJ62" s="98">
        <f>SUM($AJ12:$AJ61)</f>
        <v>0</v>
      </c>
      <c r="AK62" s="103">
        <f>SUM($AK12:$AK61)</f>
        <v>0</v>
      </c>
      <c r="AL62" s="31">
        <f>SUM($AL12:$AL61)</f>
        <v>0</v>
      </c>
      <c r="AM62" s="31">
        <f>SUM($AM12:$AM61)</f>
        <v>0</v>
      </c>
      <c r="AN62" s="31">
        <f>SUM($AN12:$AN61)</f>
        <v>0</v>
      </c>
      <c r="AO62" s="31">
        <f>SUM($AO12:$AO61)</f>
        <v>0</v>
      </c>
      <c r="AP62" s="31">
        <f>SUM($AP12:$AP61)</f>
        <v>0</v>
      </c>
      <c r="AQ62" s="31">
        <f>SUM($AQ12:$AQ61)</f>
        <v>0</v>
      </c>
    </row>
    <row r="63" spans="1:43" ht="17.25">
      <c r="A63" s="25"/>
      <c r="B63" s="30" t="s">
        <v>4</v>
      </c>
      <c r="C63" s="40">
        <f>E5*1</f>
        <v>0</v>
      </c>
      <c r="D63" s="41">
        <f>E5*1</f>
        <v>0</v>
      </c>
      <c r="E63" s="41">
        <f>E5*1</f>
        <v>0</v>
      </c>
      <c r="F63" s="41">
        <f>E5*1</f>
        <v>0</v>
      </c>
      <c r="G63" s="41">
        <f>E5*1</f>
        <v>0</v>
      </c>
      <c r="H63" s="41">
        <f>E5*1</f>
        <v>0</v>
      </c>
      <c r="I63" s="41">
        <f>E5*2</f>
        <v>0</v>
      </c>
      <c r="J63" s="41">
        <f>E5*1</f>
        <v>0</v>
      </c>
      <c r="K63" s="41">
        <f>E5*1</f>
        <v>0</v>
      </c>
      <c r="L63" s="41">
        <f>E5*1</f>
        <v>0</v>
      </c>
      <c r="M63" s="69">
        <f>E5*1</f>
        <v>0</v>
      </c>
      <c r="N63" s="95">
        <f>E5*1</f>
        <v>0</v>
      </c>
      <c r="O63" s="40">
        <f>E5*3</f>
        <v>0</v>
      </c>
      <c r="P63" s="41">
        <f>E5*1</f>
        <v>0</v>
      </c>
      <c r="Q63" s="41">
        <f>E5*1</f>
        <v>0</v>
      </c>
      <c r="R63" s="41">
        <f>E5*1</f>
        <v>0</v>
      </c>
      <c r="S63" s="56">
        <f>E5*1</f>
        <v>0</v>
      </c>
      <c r="T63" s="26">
        <f>E5*1</f>
        <v>0</v>
      </c>
      <c r="U63" s="22">
        <f>E5*1</f>
        <v>0</v>
      </c>
      <c r="V63" s="22">
        <f>E5*1</f>
        <v>0</v>
      </c>
      <c r="W63" s="22">
        <f>E5*1</f>
        <v>0</v>
      </c>
      <c r="X63" s="22">
        <f>E5*1</f>
        <v>0</v>
      </c>
      <c r="Y63" s="22">
        <f>E5*1</f>
        <v>0</v>
      </c>
      <c r="Z63" s="22">
        <f>E5*1</f>
        <v>0</v>
      </c>
      <c r="AA63" s="22">
        <f>E5*1</f>
        <v>0</v>
      </c>
      <c r="AB63" s="22">
        <f>E5*1</f>
        <v>0</v>
      </c>
      <c r="AC63" s="22">
        <f>E5*1</f>
        <v>0</v>
      </c>
      <c r="AD63" s="22">
        <f>E5*1</f>
        <v>0</v>
      </c>
      <c r="AE63" s="22">
        <f>E5*4</f>
        <v>0</v>
      </c>
      <c r="AF63" s="22">
        <f>E5*3</f>
        <v>0</v>
      </c>
      <c r="AG63" s="73">
        <f>E5*2</f>
        <v>0</v>
      </c>
      <c r="AH63" s="45">
        <f>SUM($C63:$S63)</f>
        <v>0</v>
      </c>
      <c r="AI63" s="23">
        <f>SUM(T63:AG63)</f>
        <v>0</v>
      </c>
      <c r="AJ63" s="84">
        <f>AH63+AI63</f>
        <v>0</v>
      </c>
      <c r="AK63" s="60">
        <f>(E5*6)</f>
        <v>0</v>
      </c>
      <c r="AL63" s="60">
        <f>(E5*5)</f>
        <v>0</v>
      </c>
      <c r="AM63" s="60">
        <f>(E5*9)</f>
        <v>0</v>
      </c>
      <c r="AN63" s="60">
        <f>(E5*2)</f>
        <v>0</v>
      </c>
      <c r="AO63" s="60">
        <f>(E5*7)</f>
        <v>0</v>
      </c>
      <c r="AP63" s="60">
        <f>(E5*5)</f>
        <v>0</v>
      </c>
      <c r="AQ63" s="63">
        <f>E5*6</f>
        <v>0</v>
      </c>
    </row>
    <row r="64" spans="1:43" s="8" customFormat="1" ht="23.25" customHeight="1" thickBot="1">
      <c r="A64" s="85"/>
      <c r="B64" s="86" t="s">
        <v>3</v>
      </c>
      <c r="C64" s="87" t="e">
        <f>C62/C63</f>
        <v>#DIV/0!</v>
      </c>
      <c r="D64" s="46" t="e">
        <f aca="true" t="shared" si="12" ref="D64:Z64">D62/D63</f>
        <v>#DIV/0!</v>
      </c>
      <c r="E64" s="46" t="e">
        <f t="shared" si="12"/>
        <v>#DIV/0!</v>
      </c>
      <c r="F64" s="46" t="e">
        <f t="shared" si="12"/>
        <v>#DIV/0!</v>
      </c>
      <c r="G64" s="46" t="e">
        <f t="shared" si="12"/>
        <v>#DIV/0!</v>
      </c>
      <c r="H64" s="46" t="e">
        <f t="shared" si="12"/>
        <v>#DIV/0!</v>
      </c>
      <c r="I64" s="46" t="e">
        <f t="shared" si="12"/>
        <v>#DIV/0!</v>
      </c>
      <c r="J64" s="46" t="e">
        <f t="shared" si="12"/>
        <v>#DIV/0!</v>
      </c>
      <c r="K64" s="46" t="e">
        <f t="shared" si="12"/>
        <v>#DIV/0!</v>
      </c>
      <c r="L64" s="46" t="e">
        <f>L62/L63</f>
        <v>#DIV/0!</v>
      </c>
      <c r="M64" s="88" t="e">
        <f>M62/M63</f>
        <v>#DIV/0!</v>
      </c>
      <c r="N64" s="96" t="e">
        <f t="shared" si="12"/>
        <v>#DIV/0!</v>
      </c>
      <c r="O64" s="87" t="e">
        <f t="shared" si="12"/>
        <v>#DIV/0!</v>
      </c>
      <c r="P64" s="46" t="e">
        <f t="shared" si="12"/>
        <v>#DIV/0!</v>
      </c>
      <c r="Q64" s="46" t="e">
        <f t="shared" si="12"/>
        <v>#DIV/0!</v>
      </c>
      <c r="R64" s="46" t="e">
        <f t="shared" si="12"/>
        <v>#DIV/0!</v>
      </c>
      <c r="S64" s="47" t="e">
        <f t="shared" si="12"/>
        <v>#DIV/0!</v>
      </c>
      <c r="T64" s="39" t="e">
        <f t="shared" si="12"/>
        <v>#DIV/0!</v>
      </c>
      <c r="U64" s="37" t="e">
        <f t="shared" si="12"/>
        <v>#DIV/0!</v>
      </c>
      <c r="V64" s="37" t="e">
        <f t="shared" si="12"/>
        <v>#DIV/0!</v>
      </c>
      <c r="W64" s="37" t="e">
        <f t="shared" si="12"/>
        <v>#DIV/0!</v>
      </c>
      <c r="X64" s="37" t="e">
        <f t="shared" si="12"/>
        <v>#DIV/0!</v>
      </c>
      <c r="Y64" s="37" t="e">
        <f t="shared" si="12"/>
        <v>#DIV/0!</v>
      </c>
      <c r="Z64" s="37" t="e">
        <f t="shared" si="12"/>
        <v>#DIV/0!</v>
      </c>
      <c r="AA64" s="37" t="e">
        <f aca="true" t="shared" si="13" ref="AA64:AQ64">AA62/AA63</f>
        <v>#DIV/0!</v>
      </c>
      <c r="AB64" s="37" t="e">
        <f t="shared" si="13"/>
        <v>#DIV/0!</v>
      </c>
      <c r="AC64" s="37" t="e">
        <f t="shared" si="13"/>
        <v>#DIV/0!</v>
      </c>
      <c r="AD64" s="37" t="e">
        <f t="shared" si="13"/>
        <v>#DIV/0!</v>
      </c>
      <c r="AE64" s="37" t="e">
        <f t="shared" si="13"/>
        <v>#DIV/0!</v>
      </c>
      <c r="AF64" s="37" t="e">
        <f t="shared" si="13"/>
        <v>#DIV/0!</v>
      </c>
      <c r="AG64" s="89" t="e">
        <f t="shared" si="13"/>
        <v>#DIV/0!</v>
      </c>
      <c r="AH64" s="87" t="e">
        <f t="shared" si="13"/>
        <v>#DIV/0!</v>
      </c>
      <c r="AI64" s="38" t="e">
        <f t="shared" si="13"/>
        <v>#DIV/0!</v>
      </c>
      <c r="AJ64" s="99" t="e">
        <f t="shared" si="13"/>
        <v>#DIV/0!</v>
      </c>
      <c r="AK64" s="74" t="e">
        <f t="shared" si="13"/>
        <v>#DIV/0!</v>
      </c>
      <c r="AL64" s="46" t="e">
        <f t="shared" si="13"/>
        <v>#DIV/0!</v>
      </c>
      <c r="AM64" s="47" t="e">
        <f t="shared" si="13"/>
        <v>#DIV/0!</v>
      </c>
      <c r="AN64" s="39" t="e">
        <f t="shared" si="13"/>
        <v>#DIV/0!</v>
      </c>
      <c r="AO64" s="37" t="e">
        <f t="shared" si="13"/>
        <v>#DIV/0!</v>
      </c>
      <c r="AP64" s="37" t="e">
        <f t="shared" si="13"/>
        <v>#DIV/0!</v>
      </c>
      <c r="AQ64" s="38" t="e">
        <f t="shared" si="13"/>
        <v>#DIV/0!</v>
      </c>
    </row>
    <row r="65" spans="1:39" ht="17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20"/>
      <c r="AL65" s="15"/>
      <c r="AM65" s="15"/>
    </row>
    <row r="66" spans="1:39" ht="53.25" customHeight="1">
      <c r="A66" s="15"/>
      <c r="B66" s="15"/>
      <c r="C66" s="15"/>
      <c r="D66" s="15"/>
      <c r="E66" s="15"/>
      <c r="F66" s="136"/>
      <c r="G66" s="136"/>
      <c r="H66" s="50"/>
      <c r="I66" s="15"/>
      <c r="J66" s="15"/>
      <c r="K66" s="15"/>
      <c r="L66" s="15"/>
      <c r="M66" s="15"/>
      <c r="N66" s="15"/>
      <c r="O66" s="136" t="s">
        <v>38</v>
      </c>
      <c r="P66" s="136"/>
      <c r="Q66" s="50" t="e">
        <f>(O62+P62+Q62+R62+S62)/(O63+P63+Q63+R63+S63)</f>
        <v>#DIV/0!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20"/>
      <c r="AL66" s="15"/>
      <c r="AM66" s="15"/>
    </row>
    <row r="67" spans="1:39" ht="39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15"/>
      <c r="AI67" s="15"/>
      <c r="AJ67" s="15"/>
      <c r="AK67" s="20"/>
      <c r="AL67" s="15"/>
      <c r="AM67" s="15"/>
    </row>
  </sheetData>
  <sheetProtection insertRows="0" deleteRows="0"/>
  <mergeCells count="39">
    <mergeCell ref="B2:AQ2"/>
    <mergeCell ref="AI7:AI9"/>
    <mergeCell ref="AJ7:AJ9"/>
    <mergeCell ref="N8:S8"/>
    <mergeCell ref="N4:P4"/>
    <mergeCell ref="N5:P5"/>
    <mergeCell ref="N6:P6"/>
    <mergeCell ref="G5:I5"/>
    <mergeCell ref="AN7:AQ8"/>
    <mergeCell ref="T7:AG8"/>
    <mergeCell ref="A5:D5"/>
    <mergeCell ref="F66:G66"/>
    <mergeCell ref="Q5:T5"/>
    <mergeCell ref="J4:K4"/>
    <mergeCell ref="L4:M4"/>
    <mergeCell ref="L5:M5"/>
    <mergeCell ref="L6:M6"/>
    <mergeCell ref="J5:K5"/>
    <mergeCell ref="O66:P66"/>
    <mergeCell ref="A9:A11"/>
    <mergeCell ref="G6:I6"/>
    <mergeCell ref="O11:S11"/>
    <mergeCell ref="B6:D6"/>
    <mergeCell ref="E6:F6"/>
    <mergeCell ref="J6:K6"/>
    <mergeCell ref="C8:M8"/>
    <mergeCell ref="C7:S7"/>
    <mergeCell ref="AH10:AH11"/>
    <mergeCell ref="AI10:AI11"/>
    <mergeCell ref="AK10:AK11"/>
    <mergeCell ref="AH7:AH9"/>
    <mergeCell ref="AK7:AM8"/>
    <mergeCell ref="AL10:AL11"/>
    <mergeCell ref="AQ10:AQ11"/>
    <mergeCell ref="AJ10:AJ11"/>
    <mergeCell ref="AM10:AM11"/>
    <mergeCell ref="AN10:AN11"/>
    <mergeCell ref="AO10:AO11"/>
    <mergeCell ref="AP10:AP11"/>
  </mergeCells>
  <printOptions/>
  <pageMargins left="0.51" right="0.43" top="0.38" bottom="0.5" header="0.3" footer="0.39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B3:AJ63"/>
  <sheetViews>
    <sheetView zoomScalePageLayoutView="0" workbookViewId="0" topLeftCell="A1">
      <selection activeCell="F13" sqref="F13"/>
    </sheetView>
  </sheetViews>
  <sheetFormatPr defaultColWidth="9.140625" defaultRowHeight="12.75"/>
  <cols>
    <col min="3" max="3" width="46.140625" style="0" customWidth="1"/>
    <col min="4" max="6" width="7.140625" style="1" customWidth="1"/>
    <col min="7" max="7" width="4.421875" style="0" customWidth="1"/>
    <col min="8" max="8" width="6.140625" style="11" customWidth="1"/>
    <col min="9" max="10" width="5.57421875" style="0" customWidth="1"/>
    <col min="11" max="12" width="4.57421875" style="0" bestFit="1" customWidth="1"/>
    <col min="13" max="36" width="4.57421875" style="0" customWidth="1"/>
  </cols>
  <sheetData>
    <row r="3" spans="4:6" ht="12.75">
      <c r="D3" s="1" t="s">
        <v>34</v>
      </c>
      <c r="E3" s="1" t="s">
        <v>52</v>
      </c>
      <c r="F3" s="1" t="s">
        <v>51</v>
      </c>
    </row>
    <row r="4" spans="3:6" ht="12.75">
      <c r="C4" t="s">
        <v>12</v>
      </c>
      <c r="D4" s="1" t="e">
        <f>Dane!$AK$64</f>
        <v>#DIV/0!</v>
      </c>
      <c r="E4" s="1">
        <v>0.82</v>
      </c>
      <c r="F4" s="1">
        <v>0.82</v>
      </c>
    </row>
    <row r="5" spans="3:6" ht="12.75">
      <c r="C5" t="s">
        <v>7</v>
      </c>
      <c r="D5" s="1" t="e">
        <f>Dane!$AL$64</f>
        <v>#DIV/0!</v>
      </c>
      <c r="E5" s="1">
        <v>0.66</v>
      </c>
      <c r="F5" s="1">
        <v>0.66</v>
      </c>
    </row>
    <row r="6" spans="3:6" ht="12.75">
      <c r="C6" t="s">
        <v>8</v>
      </c>
      <c r="D6" s="1" t="e">
        <f>Dane!$AM$64</f>
        <v>#DIV/0!</v>
      </c>
      <c r="E6" s="1">
        <v>0.65</v>
      </c>
      <c r="F6" s="1">
        <v>0.63</v>
      </c>
    </row>
    <row r="8" spans="3:6" ht="12.75">
      <c r="C8" s="3"/>
      <c r="D8" s="10" t="s">
        <v>34</v>
      </c>
      <c r="E8" s="10" t="s">
        <v>52</v>
      </c>
      <c r="F8" s="10" t="s">
        <v>51</v>
      </c>
    </row>
    <row r="9" spans="2:6" ht="12.75">
      <c r="B9" s="16"/>
      <c r="C9" t="s">
        <v>30</v>
      </c>
      <c r="D9" s="10" t="e">
        <f>Dane!$AN$64</f>
        <v>#DIV/0!</v>
      </c>
      <c r="E9" s="10">
        <v>0.62</v>
      </c>
      <c r="F9" s="10">
        <v>0.6</v>
      </c>
    </row>
    <row r="10" spans="2:6" ht="12.75">
      <c r="B10" s="16"/>
      <c r="C10" t="s">
        <v>31</v>
      </c>
      <c r="D10" s="10" t="e">
        <f>Dane!$AO$64</f>
        <v>#DIV/0!</v>
      </c>
      <c r="E10" s="10">
        <v>0.64</v>
      </c>
      <c r="F10" s="10">
        <v>0.61</v>
      </c>
    </row>
    <row r="11" spans="2:6" ht="12.75">
      <c r="B11" s="16"/>
      <c r="C11" t="s">
        <v>32</v>
      </c>
      <c r="D11" s="10" t="e">
        <f>Dane!$AP$64</f>
        <v>#DIV/0!</v>
      </c>
      <c r="E11" s="10">
        <v>0.51</v>
      </c>
      <c r="F11" s="10">
        <v>0.48</v>
      </c>
    </row>
    <row r="12" spans="2:6" ht="12.75">
      <c r="B12" s="16"/>
      <c r="C12" t="s">
        <v>33</v>
      </c>
      <c r="D12" s="10" t="e">
        <f>Dane!$AQ$64</f>
        <v>#DIV/0!</v>
      </c>
      <c r="E12" s="10">
        <v>0.42</v>
      </c>
      <c r="F12" s="10">
        <v>0.39</v>
      </c>
    </row>
    <row r="13" ht="12.75">
      <c r="B13" s="16"/>
    </row>
    <row r="15" spans="4:10" ht="12.75">
      <c r="D15" s="1" t="s">
        <v>34</v>
      </c>
      <c r="E15" s="1" t="s">
        <v>51</v>
      </c>
      <c r="F15" s="1" t="s">
        <v>52</v>
      </c>
      <c r="H15" s="48"/>
      <c r="I15" s="1"/>
      <c r="J15" s="1"/>
    </row>
    <row r="16" spans="3:35" ht="12.75">
      <c r="C16" t="s">
        <v>39</v>
      </c>
      <c r="D16" s="1" t="e">
        <f>Dane!$AH$64</f>
        <v>#DIV/0!</v>
      </c>
      <c r="E16" s="1">
        <v>0.69</v>
      </c>
      <c r="F16" s="1">
        <v>0.71</v>
      </c>
      <c r="H16" s="48"/>
      <c r="I16" s="67">
        <v>1</v>
      </c>
      <c r="J16" s="67">
        <v>2</v>
      </c>
      <c r="K16" s="67">
        <v>3</v>
      </c>
      <c r="L16" s="67">
        <v>4</v>
      </c>
      <c r="M16" s="67">
        <v>5</v>
      </c>
      <c r="N16" s="67">
        <v>6</v>
      </c>
      <c r="O16" s="67">
        <v>7</v>
      </c>
      <c r="P16" s="67">
        <v>8</v>
      </c>
      <c r="Q16" s="67">
        <v>9</v>
      </c>
      <c r="R16" s="67">
        <v>10</v>
      </c>
      <c r="S16" s="67">
        <v>11</v>
      </c>
      <c r="T16" s="67">
        <v>12</v>
      </c>
      <c r="U16" s="67">
        <v>13</v>
      </c>
      <c r="V16">
        <v>14</v>
      </c>
      <c r="W16">
        <v>15</v>
      </c>
      <c r="X16">
        <v>16</v>
      </c>
      <c r="Y16">
        <v>17</v>
      </c>
      <c r="Z16">
        <v>18</v>
      </c>
      <c r="AA16">
        <v>19</v>
      </c>
      <c r="AB16">
        <v>20</v>
      </c>
      <c r="AC16">
        <v>21</v>
      </c>
      <c r="AD16">
        <v>22</v>
      </c>
      <c r="AE16">
        <v>23</v>
      </c>
      <c r="AF16">
        <v>24</v>
      </c>
      <c r="AG16">
        <v>25</v>
      </c>
      <c r="AH16">
        <v>26</v>
      </c>
      <c r="AI16">
        <v>27</v>
      </c>
    </row>
    <row r="17" spans="3:36" ht="12.75">
      <c r="C17" t="s">
        <v>40</v>
      </c>
      <c r="D17" s="1" t="e">
        <f>Dane!$AI$64</f>
        <v>#DIV/0!</v>
      </c>
      <c r="E17" s="1">
        <v>0.51</v>
      </c>
      <c r="F17" s="1">
        <v>0.54</v>
      </c>
      <c r="H17" s="11" t="s">
        <v>34</v>
      </c>
      <c r="I17" s="66" t="e">
        <f>Dane!C64</f>
        <v>#DIV/0!</v>
      </c>
      <c r="J17" s="66" t="e">
        <f>Dane!D64</f>
        <v>#DIV/0!</v>
      </c>
      <c r="K17" s="66" t="e">
        <f>Dane!E64</f>
        <v>#DIV/0!</v>
      </c>
      <c r="L17" s="66" t="e">
        <f>Dane!F64</f>
        <v>#DIV/0!</v>
      </c>
      <c r="M17" s="66" t="e">
        <f>Dane!G64</f>
        <v>#DIV/0!</v>
      </c>
      <c r="N17" s="66" t="e">
        <f>Dane!$H$64</f>
        <v>#DIV/0!</v>
      </c>
      <c r="O17" s="66" t="e">
        <f>Dane!I64</f>
        <v>#DIV/0!</v>
      </c>
      <c r="P17" s="66" t="e">
        <f>Dane!J64</f>
        <v>#DIV/0!</v>
      </c>
      <c r="Q17" s="66" t="e">
        <f>Dane!K64</f>
        <v>#DIV/0!</v>
      </c>
      <c r="R17" s="66" t="e">
        <f>Dane!L64</f>
        <v>#DIV/0!</v>
      </c>
      <c r="S17" s="66" t="e">
        <f>Dane!M64</f>
        <v>#DIV/0!</v>
      </c>
      <c r="T17" s="66" t="e">
        <f>Dane!N64</f>
        <v>#DIV/0!</v>
      </c>
      <c r="U17" s="66" t="e">
        <f>Dane!$Q$66</f>
        <v>#DIV/0!</v>
      </c>
      <c r="V17" s="1" t="e">
        <f>Dane!T64</f>
        <v>#DIV/0!</v>
      </c>
      <c r="W17" s="1" t="e">
        <f>Dane!U64</f>
        <v>#DIV/0!</v>
      </c>
      <c r="X17" s="1" t="e">
        <f>Dane!V64</f>
        <v>#DIV/0!</v>
      </c>
      <c r="Y17" s="1" t="e">
        <f>Dane!W64</f>
        <v>#DIV/0!</v>
      </c>
      <c r="Z17" s="1" t="e">
        <f>Dane!X64</f>
        <v>#DIV/0!</v>
      </c>
      <c r="AA17" s="1" t="e">
        <f>Dane!Y64</f>
        <v>#DIV/0!</v>
      </c>
      <c r="AB17" s="1" t="e">
        <f>Dane!Z64</f>
        <v>#DIV/0!</v>
      </c>
      <c r="AC17" s="1" t="e">
        <f>Dane!AA64</f>
        <v>#DIV/0!</v>
      </c>
      <c r="AD17" s="1" t="e">
        <f>Dane!AB64</f>
        <v>#DIV/0!</v>
      </c>
      <c r="AE17" s="1" t="e">
        <f>Dane!AC64</f>
        <v>#DIV/0!</v>
      </c>
      <c r="AF17" s="1" t="e">
        <f>Dane!AD64</f>
        <v>#DIV/0!</v>
      </c>
      <c r="AG17" s="1" t="e">
        <f>Dane!AE64</f>
        <v>#DIV/0!</v>
      </c>
      <c r="AH17" s="1" t="e">
        <f>Dane!AF64</f>
        <v>#DIV/0!</v>
      </c>
      <c r="AI17" s="1" t="e">
        <f>Dane!AG64</f>
        <v>#DIV/0!</v>
      </c>
      <c r="AJ17" s="1"/>
    </row>
    <row r="18" spans="8:21" ht="12.75">
      <c r="H18" s="11" t="s">
        <v>51</v>
      </c>
      <c r="I18" s="1">
        <v>0.92</v>
      </c>
      <c r="J18" s="1">
        <v>0.93</v>
      </c>
      <c r="K18" s="1">
        <v>0.86</v>
      </c>
      <c r="L18" s="1">
        <v>0.87</v>
      </c>
      <c r="M18" s="1">
        <v>0.75</v>
      </c>
      <c r="N18" s="1">
        <v>0.58</v>
      </c>
      <c r="O18" s="1">
        <v>0.62</v>
      </c>
      <c r="P18" s="1">
        <v>0.83</v>
      </c>
      <c r="Q18" s="1">
        <v>0.76</v>
      </c>
      <c r="R18" s="1">
        <v>0.76</v>
      </c>
      <c r="S18" s="1">
        <v>0.33</v>
      </c>
      <c r="T18" s="1">
        <v>0.61</v>
      </c>
      <c r="U18" s="1">
        <v>0.64</v>
      </c>
    </row>
    <row r="19" spans="9:10" ht="12.75">
      <c r="I19" s="49"/>
      <c r="J19" s="49"/>
    </row>
    <row r="20" spans="9:22" ht="12.75"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"/>
      <c r="V20" s="1"/>
    </row>
    <row r="21" spans="22:36" ht="12.75">
      <c r="V21" s="11"/>
      <c r="W21" s="49">
        <f aca="true" t="shared" si="0" ref="W21:AJ21">V16</f>
        <v>14</v>
      </c>
      <c r="X21" s="49">
        <f t="shared" si="0"/>
        <v>15</v>
      </c>
      <c r="Y21" s="49">
        <f t="shared" si="0"/>
        <v>16</v>
      </c>
      <c r="Z21" s="49">
        <f t="shared" si="0"/>
        <v>17</v>
      </c>
      <c r="AA21" s="49">
        <f t="shared" si="0"/>
        <v>18</v>
      </c>
      <c r="AB21" s="49">
        <f t="shared" si="0"/>
        <v>19</v>
      </c>
      <c r="AC21" s="49">
        <f t="shared" si="0"/>
        <v>20</v>
      </c>
      <c r="AD21" s="49">
        <f t="shared" si="0"/>
        <v>21</v>
      </c>
      <c r="AE21" s="49">
        <f t="shared" si="0"/>
        <v>22</v>
      </c>
      <c r="AF21" s="49">
        <f t="shared" si="0"/>
        <v>23</v>
      </c>
      <c r="AG21" s="49">
        <f t="shared" si="0"/>
        <v>24</v>
      </c>
      <c r="AH21" s="49">
        <f t="shared" si="0"/>
        <v>25</v>
      </c>
      <c r="AI21" s="49">
        <f t="shared" si="0"/>
        <v>26</v>
      </c>
      <c r="AJ21" s="49">
        <f t="shared" si="0"/>
        <v>27</v>
      </c>
    </row>
    <row r="22" spans="22:36" ht="12.75">
      <c r="V22" s="11" t="s">
        <v>34</v>
      </c>
      <c r="W22" s="1" t="e">
        <f aca="true" t="shared" si="1" ref="W22:AJ22">V17</f>
        <v>#DIV/0!</v>
      </c>
      <c r="X22" s="1" t="e">
        <f t="shared" si="1"/>
        <v>#DIV/0!</v>
      </c>
      <c r="Y22" s="1" t="e">
        <f t="shared" si="1"/>
        <v>#DIV/0!</v>
      </c>
      <c r="Z22" s="1" t="e">
        <f t="shared" si="1"/>
        <v>#DIV/0!</v>
      </c>
      <c r="AA22" s="1" t="e">
        <f t="shared" si="1"/>
        <v>#DIV/0!</v>
      </c>
      <c r="AB22" s="1" t="e">
        <f t="shared" si="1"/>
        <v>#DIV/0!</v>
      </c>
      <c r="AC22" s="1" t="e">
        <f t="shared" si="1"/>
        <v>#DIV/0!</v>
      </c>
      <c r="AD22" s="1" t="e">
        <f t="shared" si="1"/>
        <v>#DIV/0!</v>
      </c>
      <c r="AE22" s="1" t="e">
        <f t="shared" si="1"/>
        <v>#DIV/0!</v>
      </c>
      <c r="AF22" s="1" t="e">
        <f t="shared" si="1"/>
        <v>#DIV/0!</v>
      </c>
      <c r="AG22" s="1" t="e">
        <f t="shared" si="1"/>
        <v>#DIV/0!</v>
      </c>
      <c r="AH22" s="1" t="e">
        <f t="shared" si="1"/>
        <v>#DIV/0!</v>
      </c>
      <c r="AI22" s="1" t="e">
        <f t="shared" si="1"/>
        <v>#DIV/0!</v>
      </c>
      <c r="AJ22" s="1" t="e">
        <f t="shared" si="1"/>
        <v>#DIV/0!</v>
      </c>
    </row>
    <row r="23" spans="22:36" ht="12.75">
      <c r="V23" s="11" t="s">
        <v>51</v>
      </c>
      <c r="W23" s="1">
        <v>0.42</v>
      </c>
      <c r="X23" s="1">
        <v>0.53</v>
      </c>
      <c r="Y23" s="1">
        <v>0.78</v>
      </c>
      <c r="Z23" s="1">
        <v>0.59</v>
      </c>
      <c r="AA23" s="1">
        <v>0.56</v>
      </c>
      <c r="AB23" s="1">
        <v>0.63</v>
      </c>
      <c r="AC23" s="1">
        <v>0.5</v>
      </c>
      <c r="AD23" s="1">
        <v>0.77</v>
      </c>
      <c r="AE23" s="1">
        <v>0.65</v>
      </c>
      <c r="AF23" s="1">
        <v>0.42</v>
      </c>
      <c r="AG23" s="1">
        <v>0.39</v>
      </c>
      <c r="AH23" s="1">
        <v>0.37</v>
      </c>
      <c r="AI23" s="1">
        <v>0.6</v>
      </c>
      <c r="AJ23" s="1">
        <v>0.38</v>
      </c>
    </row>
    <row r="24" spans="9:10" ht="12.75">
      <c r="I24" s="1"/>
      <c r="J24" s="1"/>
    </row>
    <row r="25" spans="9:10" ht="12.75">
      <c r="I25" s="1"/>
      <c r="J25" s="1"/>
    </row>
    <row r="26" spans="9:10" ht="12.75">
      <c r="I26" s="1"/>
      <c r="J26" s="1"/>
    </row>
    <row r="27" spans="9:10" ht="12.75">
      <c r="I27" s="1"/>
      <c r="J27" s="1"/>
    </row>
    <row r="28" spans="9:10" ht="12.75">
      <c r="I28" s="1"/>
      <c r="J28" s="1"/>
    </row>
    <row r="29" spans="9:10" ht="12.75">
      <c r="I29" s="1"/>
      <c r="J29" s="1"/>
    </row>
    <row r="30" spans="9:10" ht="12.75"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3" spans="9:10" ht="12.75">
      <c r="I33" s="1"/>
      <c r="J33" s="1"/>
    </row>
    <row r="34" spans="9:10" ht="12.75">
      <c r="I34" s="1"/>
      <c r="J34" s="1"/>
    </row>
    <row r="35" spans="9:10" ht="12.75">
      <c r="I35" s="1"/>
      <c r="J35" s="1"/>
    </row>
    <row r="36" spans="9:10" ht="12.75">
      <c r="I36" s="1"/>
      <c r="J36" s="1"/>
    </row>
    <row r="37" spans="9:10" ht="12.75">
      <c r="I37" s="1"/>
      <c r="J37" s="1"/>
    </row>
    <row r="38" spans="9:10" ht="12.75">
      <c r="I38" s="1"/>
      <c r="J38" s="1"/>
    </row>
    <row r="39" spans="9:10" ht="12.75">
      <c r="I39" s="1"/>
      <c r="J39" s="1"/>
    </row>
    <row r="40" spans="9:10" ht="12.75">
      <c r="I40" s="1"/>
      <c r="J40" s="1"/>
    </row>
    <row r="41" ht="12.75">
      <c r="I41" s="1"/>
    </row>
    <row r="42" ht="12.75">
      <c r="I42" s="1"/>
    </row>
    <row r="43" ht="12.75">
      <c r="I43" s="1"/>
    </row>
    <row r="61" ht="12.75">
      <c r="I61" s="2"/>
    </row>
    <row r="62" ht="12.75">
      <c r="I62" s="2"/>
    </row>
    <row r="63" spans="8:9" ht="12.75">
      <c r="H63" s="12"/>
      <c r="I63" s="4"/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</cp:lastModifiedBy>
  <cp:lastPrinted>2016-05-17T09:07:34Z</cp:lastPrinted>
  <dcterms:created xsi:type="dcterms:W3CDTF">2006-06-11T18:57:12Z</dcterms:created>
  <dcterms:modified xsi:type="dcterms:W3CDTF">2016-08-31T08:45:12Z</dcterms:modified>
  <cp:category/>
  <cp:version/>
  <cp:contentType/>
  <cp:contentStatus/>
</cp:coreProperties>
</file>